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SLBC December 2023\Agenda No. 2\"/>
    </mc:Choice>
  </mc:AlternateContent>
  <bookViews>
    <workbookView xWindow="0" yWindow="0" windowWidth="20490" windowHeight="7635"/>
  </bookViews>
  <sheets>
    <sheet name="ACP_Target_Achivement" sheetId="1" r:id="rId1"/>
  </sheets>
  <calcPr calcId="152511"/>
</workbook>
</file>

<file path=xl/calcChain.xml><?xml version="1.0" encoding="utf-8"?>
<calcChain xmlns="http://schemas.openxmlformats.org/spreadsheetml/2006/main">
  <c r="AT55" i="1" l="1"/>
  <c r="AU55" i="1" s="1"/>
  <c r="AS55" i="1"/>
  <c r="AQ55" i="1"/>
  <c r="AP55" i="1"/>
  <c r="AN55" i="1"/>
  <c r="AO55" i="1" s="1"/>
  <c r="AM55" i="1"/>
  <c r="AK55" i="1"/>
  <c r="AL55" i="1" s="1"/>
  <c r="AJ55" i="1"/>
  <c r="AI55" i="1"/>
  <c r="AH55" i="1"/>
  <c r="AG55" i="1"/>
  <c r="AE55" i="1"/>
  <c r="AF55" i="1" s="1"/>
  <c r="AD55" i="1"/>
  <c r="AB55" i="1"/>
  <c r="AA55" i="1"/>
  <c r="Y55" i="1"/>
  <c r="X55" i="1"/>
  <c r="V55" i="1"/>
  <c r="U55" i="1"/>
  <c r="S55" i="1"/>
  <c r="R55" i="1"/>
  <c r="P55" i="1"/>
  <c r="Q55" i="1" s="1"/>
  <c r="O55" i="1"/>
  <c r="M55" i="1"/>
  <c r="N55" i="1" s="1"/>
  <c r="L55" i="1"/>
  <c r="J55" i="1"/>
  <c r="K55" i="1" s="1"/>
  <c r="I55" i="1"/>
  <c r="G55" i="1"/>
  <c r="F55" i="1"/>
  <c r="H55" i="1" s="1"/>
  <c r="AT52" i="1"/>
  <c r="AU52" i="1" s="1"/>
  <c r="AS52" i="1"/>
  <c r="AQ52" i="1"/>
  <c r="AR52" i="1" s="1"/>
  <c r="AP52" i="1"/>
  <c r="AN52" i="1"/>
  <c r="AO52" i="1" s="1"/>
  <c r="AM52" i="1"/>
  <c r="AK52" i="1"/>
  <c r="AL52" i="1" s="1"/>
  <c r="AJ52" i="1"/>
  <c r="AH52" i="1"/>
  <c r="AI52" i="1" s="1"/>
  <c r="AG52" i="1"/>
  <c r="AE52" i="1"/>
  <c r="AD52" i="1"/>
  <c r="AF52" i="1" s="1"/>
  <c r="AB52" i="1"/>
  <c r="AA52" i="1"/>
  <c r="Y52" i="1"/>
  <c r="X52" i="1"/>
  <c r="W52" i="1"/>
  <c r="V52" i="1"/>
  <c r="U52" i="1"/>
  <c r="S52" i="1"/>
  <c r="T52" i="1" s="1"/>
  <c r="R52" i="1"/>
  <c r="P52" i="1"/>
  <c r="Q52" i="1" s="1"/>
  <c r="O52" i="1"/>
  <c r="M52" i="1"/>
  <c r="N52" i="1" s="1"/>
  <c r="L52" i="1"/>
  <c r="J52" i="1"/>
  <c r="K52" i="1" s="1"/>
  <c r="I52" i="1"/>
  <c r="G52" i="1"/>
  <c r="F52" i="1"/>
  <c r="AT45" i="1"/>
  <c r="AU45" i="1" s="1"/>
  <c r="AS45" i="1"/>
  <c r="AR45" i="1"/>
  <c r="AQ45" i="1"/>
  <c r="AP45" i="1"/>
  <c r="AN45" i="1"/>
  <c r="AM45" i="1"/>
  <c r="AK45" i="1"/>
  <c r="AL45" i="1" s="1"/>
  <c r="AJ45" i="1"/>
  <c r="AH45" i="1"/>
  <c r="AI45" i="1" s="1"/>
  <c r="AG45" i="1"/>
  <c r="AE45" i="1"/>
  <c r="AD45" i="1"/>
  <c r="AB45" i="1"/>
  <c r="AC45" i="1" s="1"/>
  <c r="AA45" i="1"/>
  <c r="Y45" i="1"/>
  <c r="Z45" i="1" s="1"/>
  <c r="X45" i="1"/>
  <c r="V45" i="1"/>
  <c r="W45" i="1" s="1"/>
  <c r="U45" i="1"/>
  <c r="S45" i="1"/>
  <c r="T45" i="1" s="1"/>
  <c r="R45" i="1"/>
  <c r="P45" i="1"/>
  <c r="O45" i="1"/>
  <c r="M45" i="1"/>
  <c r="N45" i="1" s="1"/>
  <c r="L45" i="1"/>
  <c r="J45" i="1"/>
  <c r="I45" i="1"/>
  <c r="G45" i="1"/>
  <c r="F45" i="1"/>
  <c r="AT41" i="1"/>
  <c r="AU41" i="1" s="1"/>
  <c r="AS41" i="1"/>
  <c r="AQ41" i="1"/>
  <c r="AP41" i="1"/>
  <c r="AN41" i="1"/>
  <c r="AO41" i="1" s="1"/>
  <c r="AM41" i="1"/>
  <c r="AK41" i="1"/>
  <c r="AJ41" i="1"/>
  <c r="AH41" i="1"/>
  <c r="AG41" i="1"/>
  <c r="AF41" i="1"/>
  <c r="AE41" i="1"/>
  <c r="AD41" i="1"/>
  <c r="AB41" i="1"/>
  <c r="AC41" i="1" s="1"/>
  <c r="AA41" i="1"/>
  <c r="Y41" i="1"/>
  <c r="Z41" i="1" s="1"/>
  <c r="X41" i="1"/>
  <c r="V41" i="1"/>
  <c r="W41" i="1" s="1"/>
  <c r="U41" i="1"/>
  <c r="S41" i="1"/>
  <c r="R41" i="1"/>
  <c r="T41" i="1" s="1"/>
  <c r="P41" i="1"/>
  <c r="O41" i="1"/>
  <c r="Q41" i="1" s="1"/>
  <c r="M41" i="1"/>
  <c r="L41" i="1"/>
  <c r="J41" i="1"/>
  <c r="K41" i="1" s="1"/>
  <c r="I41" i="1"/>
  <c r="G41" i="1"/>
  <c r="F41" i="1"/>
  <c r="AT36" i="1"/>
  <c r="AS36" i="1"/>
  <c r="AU36" i="1" s="1"/>
  <c r="AQ36" i="1"/>
  <c r="AP36" i="1"/>
  <c r="AN36" i="1"/>
  <c r="AO36" i="1" s="1"/>
  <c r="AM36" i="1"/>
  <c r="AK36" i="1"/>
  <c r="AL36" i="1" s="1"/>
  <c r="AJ36" i="1"/>
  <c r="AH36" i="1"/>
  <c r="AG36" i="1"/>
  <c r="AE36" i="1"/>
  <c r="AD36" i="1"/>
  <c r="AF36" i="1" s="1"/>
  <c r="AB36" i="1"/>
  <c r="AA36" i="1"/>
  <c r="Y36" i="1"/>
  <c r="Z36" i="1" s="1"/>
  <c r="X36" i="1"/>
  <c r="V36" i="1"/>
  <c r="U36" i="1"/>
  <c r="W36" i="1" s="1"/>
  <c r="S36" i="1"/>
  <c r="T36" i="1" s="1"/>
  <c r="R36" i="1"/>
  <c r="P36" i="1"/>
  <c r="Q36" i="1" s="1"/>
  <c r="O36" i="1"/>
  <c r="M36" i="1"/>
  <c r="N36" i="1" s="1"/>
  <c r="L36" i="1"/>
  <c r="J36" i="1"/>
  <c r="K36" i="1" s="1"/>
  <c r="I36" i="1"/>
  <c r="G36" i="1"/>
  <c r="F36" i="1"/>
  <c r="AT20" i="1"/>
  <c r="AT37" i="1" s="1"/>
  <c r="AJ20" i="1"/>
  <c r="AJ37" i="1" s="1"/>
  <c r="AJ42" i="1" s="1"/>
  <c r="AA20" i="1"/>
  <c r="AA37" i="1" s="1"/>
  <c r="AA42" i="1" s="1"/>
  <c r="Y20" i="1"/>
  <c r="Y37" i="1" s="1"/>
  <c r="P20" i="1"/>
  <c r="F20" i="1"/>
  <c r="F37" i="1" s="1"/>
  <c r="F42" i="1" s="1"/>
  <c r="AT19" i="1"/>
  <c r="AS19" i="1"/>
  <c r="AS20" i="1" s="1"/>
  <c r="AS37" i="1" s="1"/>
  <c r="AS42" i="1" s="1"/>
  <c r="AQ19" i="1"/>
  <c r="AR19" i="1" s="1"/>
  <c r="AP19" i="1"/>
  <c r="AN19" i="1"/>
  <c r="AM19" i="1"/>
  <c r="AK19" i="1"/>
  <c r="AJ19" i="1"/>
  <c r="AH19" i="1"/>
  <c r="AG19" i="1"/>
  <c r="AF19" i="1"/>
  <c r="AE19" i="1"/>
  <c r="AD19" i="1"/>
  <c r="AB19" i="1"/>
  <c r="AC19" i="1" s="1"/>
  <c r="AA19" i="1"/>
  <c r="Y19" i="1"/>
  <c r="Z19" i="1" s="1"/>
  <c r="X19" i="1"/>
  <c r="V19" i="1"/>
  <c r="W19" i="1" s="1"/>
  <c r="U19" i="1"/>
  <c r="S19" i="1"/>
  <c r="T19" i="1" s="1"/>
  <c r="R19" i="1"/>
  <c r="P19" i="1"/>
  <c r="Q19" i="1" s="1"/>
  <c r="O19" i="1"/>
  <c r="M19" i="1"/>
  <c r="N19" i="1" s="1"/>
  <c r="L19" i="1"/>
  <c r="J19" i="1"/>
  <c r="K19" i="1" s="1"/>
  <c r="I19" i="1"/>
  <c r="G19" i="1"/>
  <c r="F19" i="1"/>
  <c r="AT14" i="1"/>
  <c r="AU14" i="1" s="1"/>
  <c r="AS14" i="1"/>
  <c r="AQ14" i="1"/>
  <c r="AQ20" i="1" s="1"/>
  <c r="AP14" i="1"/>
  <c r="AP20" i="1" s="1"/>
  <c r="AP37" i="1" s="1"/>
  <c r="AP42" i="1" s="1"/>
  <c r="AN14" i="1"/>
  <c r="AO14" i="1" s="1"/>
  <c r="AM14" i="1"/>
  <c r="AM20" i="1" s="1"/>
  <c r="AM37" i="1" s="1"/>
  <c r="AM42" i="1" s="1"/>
  <c r="AK14" i="1"/>
  <c r="AL14" i="1" s="1"/>
  <c r="AJ14" i="1"/>
  <c r="AH14" i="1"/>
  <c r="AI14" i="1" s="1"/>
  <c r="AG14" i="1"/>
  <c r="AG20" i="1" s="1"/>
  <c r="AG37" i="1" s="1"/>
  <c r="AE14" i="1"/>
  <c r="AF14" i="1" s="1"/>
  <c r="AD14" i="1"/>
  <c r="AD20" i="1" s="1"/>
  <c r="AD37" i="1" s="1"/>
  <c r="AD42" i="1" s="1"/>
  <c r="AB14" i="1"/>
  <c r="AC14" i="1" s="1"/>
  <c r="AA14" i="1"/>
  <c r="Y14" i="1"/>
  <c r="X14" i="1"/>
  <c r="Z14" i="1" s="1"/>
  <c r="V14" i="1"/>
  <c r="U14" i="1"/>
  <c r="U20" i="1" s="1"/>
  <c r="U37" i="1" s="1"/>
  <c r="U42" i="1" s="1"/>
  <c r="S14" i="1"/>
  <c r="T14" i="1" s="1"/>
  <c r="R14" i="1"/>
  <c r="R20" i="1" s="1"/>
  <c r="R37" i="1" s="1"/>
  <c r="R42" i="1" s="1"/>
  <c r="P14" i="1"/>
  <c r="O14" i="1"/>
  <c r="O20" i="1" s="1"/>
  <c r="O37" i="1" s="1"/>
  <c r="O42" i="1" s="1"/>
  <c r="M14" i="1"/>
  <c r="N14" i="1" s="1"/>
  <c r="L14" i="1"/>
  <c r="L20" i="1" s="1"/>
  <c r="L37" i="1" s="1"/>
  <c r="L42" i="1" s="1"/>
  <c r="J14" i="1"/>
  <c r="K14" i="1" s="1"/>
  <c r="I14" i="1"/>
  <c r="I20" i="1" s="1"/>
  <c r="I37" i="1" s="1"/>
  <c r="G14" i="1"/>
  <c r="G20" i="1" s="1"/>
  <c r="G37" i="1" s="1"/>
  <c r="G42" i="1" s="1"/>
  <c r="G56" i="1" s="1"/>
  <c r="F14" i="1"/>
  <c r="H14" i="1" s="1"/>
  <c r="H15" i="1"/>
  <c r="H16" i="1"/>
  <c r="H17" i="1"/>
  <c r="H18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8" i="1"/>
  <c r="H39" i="1"/>
  <c r="H40" i="1"/>
  <c r="H43" i="1"/>
  <c r="H44" i="1"/>
  <c r="H48" i="1"/>
  <c r="H49" i="1"/>
  <c r="H50" i="1"/>
  <c r="H51" i="1"/>
  <c r="H54" i="1"/>
  <c r="H7" i="1"/>
  <c r="H8" i="1"/>
  <c r="H9" i="1"/>
  <c r="H10" i="1"/>
  <c r="H11" i="1"/>
  <c r="H12" i="1"/>
  <c r="H13" i="1"/>
  <c r="H6" i="1"/>
  <c r="AU11" i="1"/>
  <c r="AR11" i="1"/>
  <c r="AO11" i="1"/>
  <c r="AL11" i="1"/>
  <c r="AI11" i="1"/>
  <c r="AF11" i="1"/>
  <c r="AC11" i="1"/>
  <c r="Z11" i="1"/>
  <c r="W11" i="1"/>
  <c r="T11" i="1"/>
  <c r="Q11" i="1"/>
  <c r="N11" i="1"/>
  <c r="K11" i="1"/>
  <c r="H42" i="1" l="1"/>
  <c r="H56" i="1"/>
  <c r="AR20" i="1"/>
  <c r="AQ37" i="1"/>
  <c r="AG42" i="1"/>
  <c r="Y42" i="1"/>
  <c r="I42" i="1"/>
  <c r="AU37" i="1"/>
  <c r="AT42" i="1"/>
  <c r="M20" i="1"/>
  <c r="X20" i="1"/>
  <c r="X37" i="1" s="1"/>
  <c r="X42" i="1" s="1"/>
  <c r="AH20" i="1"/>
  <c r="AR41" i="1"/>
  <c r="Z55" i="1"/>
  <c r="W14" i="1"/>
  <c r="AI19" i="1"/>
  <c r="AU19" i="1"/>
  <c r="AK20" i="1"/>
  <c r="AC36" i="1"/>
  <c r="N41" i="1"/>
  <c r="AI41" i="1"/>
  <c r="Z52" i="1"/>
  <c r="AC55" i="1"/>
  <c r="AR14" i="1"/>
  <c r="Q20" i="1"/>
  <c r="AL19" i="1"/>
  <c r="AB20" i="1"/>
  <c r="AR36" i="1"/>
  <c r="AL41" i="1"/>
  <c r="H45" i="1"/>
  <c r="Q45" i="1"/>
  <c r="H52" i="1"/>
  <c r="AC52" i="1"/>
  <c r="S20" i="1"/>
  <c r="AN20" i="1"/>
  <c r="AU20" i="1"/>
  <c r="Q14" i="1"/>
  <c r="AO19" i="1"/>
  <c r="J20" i="1"/>
  <c r="AE20" i="1"/>
  <c r="AO45" i="1"/>
  <c r="V20" i="1"/>
  <c r="AI36" i="1"/>
  <c r="P37" i="1"/>
  <c r="K45" i="1"/>
  <c r="AF45" i="1"/>
  <c r="W55" i="1"/>
  <c r="AR55" i="1"/>
  <c r="H41" i="1"/>
  <c r="H37" i="1"/>
  <c r="H36" i="1"/>
  <c r="H20" i="1"/>
  <c r="H19" i="1"/>
  <c r="AC20" i="1" l="1"/>
  <c r="AB37" i="1"/>
  <c r="AI20" i="1"/>
  <c r="AH37" i="1"/>
  <c r="Z37" i="1"/>
  <c r="Z20" i="1"/>
  <c r="W20" i="1"/>
  <c r="V37" i="1"/>
  <c r="AU42" i="1"/>
  <c r="AT56" i="1"/>
  <c r="AU56" i="1" s="1"/>
  <c r="AO20" i="1"/>
  <c r="AN37" i="1"/>
  <c r="T20" i="1"/>
  <c r="S37" i="1"/>
  <c r="AK37" i="1"/>
  <c r="AL20" i="1"/>
  <c r="K20" i="1"/>
  <c r="J37" i="1"/>
  <c r="M37" i="1"/>
  <c r="N20" i="1"/>
  <c r="AF20" i="1"/>
  <c r="AE37" i="1"/>
  <c r="AR37" i="1"/>
  <c r="AQ42" i="1"/>
  <c r="Q37" i="1"/>
  <c r="P42" i="1"/>
  <c r="Z42" i="1"/>
  <c r="Y56" i="1"/>
  <c r="Z56" i="1" s="1"/>
  <c r="AR42" i="1" l="1"/>
  <c r="AQ56" i="1"/>
  <c r="AR56" i="1" s="1"/>
  <c r="W37" i="1"/>
  <c r="V42" i="1"/>
  <c r="AL37" i="1"/>
  <c r="AK42" i="1"/>
  <c r="T37" i="1"/>
  <c r="S42" i="1"/>
  <c r="AE42" i="1"/>
  <c r="AF37" i="1"/>
  <c r="AO37" i="1"/>
  <c r="AN42" i="1"/>
  <c r="AH42" i="1"/>
  <c r="AI37" i="1"/>
  <c r="N37" i="1"/>
  <c r="M42" i="1"/>
  <c r="Q42" i="1"/>
  <c r="P56" i="1"/>
  <c r="Q56" i="1" s="1"/>
  <c r="J42" i="1"/>
  <c r="K37" i="1"/>
  <c r="AC37" i="1"/>
  <c r="AB42" i="1"/>
  <c r="N42" i="1" l="1"/>
  <c r="M56" i="1"/>
  <c r="N56" i="1" s="1"/>
  <c r="AO42" i="1"/>
  <c r="AN56" i="1"/>
  <c r="AO56" i="1" s="1"/>
  <c r="T42" i="1"/>
  <c r="S56" i="1"/>
  <c r="T56" i="1" s="1"/>
  <c r="AC42" i="1"/>
  <c r="AB56" i="1"/>
  <c r="AC56" i="1" s="1"/>
  <c r="AL42" i="1"/>
  <c r="AK56" i="1"/>
  <c r="AL56" i="1" s="1"/>
  <c r="AI42" i="1"/>
  <c r="AH56" i="1"/>
  <c r="AI56" i="1" s="1"/>
  <c r="V56" i="1"/>
  <c r="W56" i="1" s="1"/>
  <c r="W42" i="1"/>
  <c r="K42" i="1"/>
  <c r="J56" i="1"/>
  <c r="K56" i="1" s="1"/>
  <c r="AE56" i="1"/>
  <c r="AF56" i="1" s="1"/>
  <c r="AF42" i="1"/>
</calcChain>
</file>

<file path=xl/sharedStrings.xml><?xml version="1.0" encoding="utf-8"?>
<sst xmlns="http://schemas.openxmlformats.org/spreadsheetml/2006/main" count="124" uniqueCount="78">
  <si>
    <t>BANK WISE TOTAL  PRIORITY SECTOR TARGET-ACHIVEMENT AS ON 31.12.2023</t>
  </si>
  <si>
    <t>No. in Actual and Amount in Crore</t>
  </si>
  <si>
    <t>SR. No.</t>
  </si>
  <si>
    <t>Name of the Bank</t>
  </si>
  <si>
    <t xml:space="preserve"> Rural Branches</t>
  </si>
  <si>
    <t xml:space="preserve"> Semi-Urban  Branches</t>
  </si>
  <si>
    <t>Urban  Branches</t>
  </si>
  <si>
    <t>CROP</t>
  </si>
  <si>
    <t>AGRI TERM</t>
  </si>
  <si>
    <t xml:space="preserve">SUB TOTAL </t>
  </si>
  <si>
    <t>AGRI INFRA</t>
  </si>
  <si>
    <t>ANCILLARY ACTIVITIES</t>
  </si>
  <si>
    <t>CREDIT POTENTIAL FOR AGRI (SUB TOTAL +AGRI INFRA +ANCILLARY ACTIVITIES)</t>
  </si>
  <si>
    <t>MSME</t>
  </si>
  <si>
    <t xml:space="preserve">EXPORT CREDIT </t>
  </si>
  <si>
    <t>EDUCATION</t>
  </si>
  <si>
    <t>HOUSING</t>
  </si>
  <si>
    <t>SOCIAL INFRASTRUCTURE</t>
  </si>
  <si>
    <t>RENEWABLE ENERGY</t>
  </si>
  <si>
    <t>OTHERS</t>
  </si>
  <si>
    <t>TOTAL (CREDIT POTENTIAL+MSME+EXPORT CREDIT+EDUCATION+HOUSING+RENEWABLE ENERGY+OTHERS+SOCIAL INFRASTRUCTURE)</t>
  </si>
  <si>
    <t xml:space="preserve">    Target</t>
  </si>
  <si>
    <t>Achivement</t>
  </si>
  <si>
    <t xml:space="preserve">   %</t>
  </si>
  <si>
    <t>Target</t>
  </si>
  <si>
    <t xml:space="preserve">  %</t>
  </si>
  <si>
    <t>BANK OF BARODA</t>
  </si>
  <si>
    <t>BANK OF INDIA</t>
  </si>
  <si>
    <t>CANARA BANK</t>
  </si>
  <si>
    <t>CENTRAL BANK OF INDIA</t>
  </si>
  <si>
    <t>INDIAN BANK</t>
  </si>
  <si>
    <t>PUNJAB NATIONAL BANK</t>
  </si>
  <si>
    <t>UNION BANK OF INDIA</t>
  </si>
  <si>
    <t>STATE BANK OF INDIA</t>
  </si>
  <si>
    <t>TOTAL LEAD BANKS</t>
  </si>
  <si>
    <t>BANK OF MAHARASHTRA</t>
  </si>
  <si>
    <t>INDIAN OVERSEAS BANK</t>
  </si>
  <si>
    <t>PUNJAB AND SIND BANK</t>
  </si>
  <si>
    <t>UCO BANK</t>
  </si>
  <si>
    <t>TOTAL NON LEAD BANKS</t>
  </si>
  <si>
    <t>TOTAL PUBLIC SECTOR BANKS</t>
  </si>
  <si>
    <t>AXIS BANK</t>
  </si>
  <si>
    <t>BANDHAN BANK</t>
  </si>
  <si>
    <t>FEDERAL BANK</t>
  </si>
  <si>
    <t>HDFC BANK</t>
  </si>
  <si>
    <t>ICICI BANK</t>
  </si>
  <si>
    <t>IDBI BANK</t>
  </si>
  <si>
    <t>INDUSIND BANK</t>
  </si>
  <si>
    <t>J &amp; K BANK</t>
  </si>
  <si>
    <t>KARNATAKA BANK</t>
  </si>
  <si>
    <t>KOTAK MAHINDRA BANK</t>
  </si>
  <si>
    <t>SOUTH INDIAN BANK</t>
  </si>
  <si>
    <t>YES BANK</t>
  </si>
  <si>
    <t>THE NAINITAL BANK LTD</t>
  </si>
  <si>
    <t>CSB BANK LIMITED</t>
  </si>
  <si>
    <t/>
  </si>
  <si>
    <t>RBL BANK</t>
  </si>
  <si>
    <t>TOTAL PRIVATE SECTOR BANKS</t>
  </si>
  <si>
    <t>TOTAL COMM.  BANKS</t>
  </si>
  <si>
    <t xml:space="preserve">ARYAVART GRAMIN  BANK   </t>
  </si>
  <si>
    <t xml:space="preserve">BARODA UTTAR PRADESH GRAMIN BANK </t>
  </si>
  <si>
    <t>PRATHAMA U.P GRAMIN BANK</t>
  </si>
  <si>
    <t>TOTAL REGIONAL RURAL BANKS</t>
  </si>
  <si>
    <t>TOTAL COMM.  BANKS + TOTAL RRB</t>
  </si>
  <si>
    <t>U P COOP BANK LTD</t>
  </si>
  <si>
    <t>U P S G V BANK LTD</t>
  </si>
  <si>
    <t>TOTAL CO-OPERATIVE SECTOR BANKS</t>
  </si>
  <si>
    <t>AU SMALL FIN.BANK</t>
  </si>
  <si>
    <t>EQUITAS SMALL FIN. BANK</t>
  </si>
  <si>
    <t>JANA SMALL FIN. BANK</t>
  </si>
  <si>
    <t>UJJIVAN SMALL FIN. BANK</t>
  </si>
  <si>
    <t>UTKARSH SMALL FIN. BANK</t>
  </si>
  <si>
    <t>SHIVALIK SMALL FINANCE BANK</t>
  </si>
  <si>
    <t>TOTAL SMALL FINANCE BANK</t>
  </si>
  <si>
    <t>INDIA POST PAYMENTS BANK</t>
  </si>
  <si>
    <t>FINO PAYMENTS BANK</t>
  </si>
  <si>
    <t>TOTAL PAYMENT BANK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</si>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</sst>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vertical="top"/>
    </xf>
    <xf numFmtId="2" fontId="0" fillId="2" borderId="0" xfId="0" applyNumberFormat="1" applyFill="1"/>
    <xf numFmtId="0" fontId="4" fillId="2" borderId="13" xfId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5" fillId="2" borderId="3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wrapText="1"/>
    </xf>
    <xf numFmtId="2" fontId="0" fillId="2" borderId="0" xfId="0" applyNumberFormat="1" applyFill="1" applyBorder="1" applyAlignment="1">
      <alignment wrapText="1"/>
    </xf>
    <xf numFmtId="0" fontId="4" fillId="2" borderId="21" xfId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right" vertical="center"/>
    </xf>
    <xf numFmtId="164" fontId="5" fillId="2" borderId="23" xfId="0" applyNumberFormat="1" applyFont="1" applyFill="1" applyBorder="1" applyAlignment="1">
      <alignment horizontal="right" vertical="center"/>
    </xf>
    <xf numFmtId="164" fontId="5" fillId="2" borderId="24" xfId="0" applyNumberFormat="1" applyFont="1" applyFill="1" applyBorder="1" applyAlignment="1">
      <alignment horizontal="right" vertical="center"/>
    </xf>
    <xf numFmtId="164" fontId="6" fillId="2" borderId="25" xfId="0" applyNumberFormat="1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 wrapText="1"/>
    </xf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29" xfId="0" applyFill="1" applyBorder="1" applyAlignment="1">
      <alignment horizontal="center"/>
    </xf>
    <xf numFmtId="2" fontId="0" fillId="2" borderId="30" xfId="0" applyNumberFormat="1" applyFill="1" applyBorder="1" applyAlignment="1">
      <alignment wrapText="1"/>
    </xf>
    <xf numFmtId="0" fontId="5" fillId="2" borderId="31" xfId="0" applyFont="1" applyFill="1" applyBorder="1" applyAlignment="1">
      <alignment horizontal="center" vertical="center"/>
    </xf>
    <xf numFmtId="164" fontId="5" fillId="2" borderId="32" xfId="0" applyNumberFormat="1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164" fontId="5" fillId="2" borderId="36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right" wrapText="1"/>
    </xf>
    <xf numFmtId="0" fontId="0" fillId="2" borderId="38" xfId="0" applyFill="1" applyBorder="1" applyAlignment="1">
      <alignment horizontal="right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14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6"/>
  <sheetViews>
    <sheetView tabSelected="1" view="pageBreakPreview" zoomScale="60" zoomScaleNormal="100" workbookViewId="0">
      <selection activeCell="C1" sqref="C1:E1048576"/>
    </sheetView>
  </sheetViews>
  <sheetFormatPr defaultRowHeight="15" x14ac:dyDescent="0.25"/>
  <cols>
    <col min="1" max="1" width="7.28515625" style="2" bestFit="1" customWidth="1"/>
    <col min="2" max="2" width="39.42578125" style="1" customWidth="1"/>
    <col min="3" max="3" width="13.42578125" style="1" hidden="1" customWidth="1"/>
    <col min="4" max="4" width="14.140625" style="1" hidden="1" customWidth="1"/>
    <col min="5" max="5" width="15.42578125" style="1" hidden="1" customWidth="1"/>
    <col min="6" max="6" width="13.140625" style="1" customWidth="1"/>
    <col min="7" max="7" width="11.85546875" style="1" customWidth="1"/>
    <col min="8" max="8" width="8.140625" style="4" customWidth="1"/>
    <col min="9" max="9" width="10.28515625" style="1" customWidth="1"/>
    <col min="10" max="10" width="11.42578125" style="1" customWidth="1"/>
    <col min="11" max="11" width="9.140625" style="4" customWidth="1"/>
    <col min="12" max="12" width="11.42578125" style="1" customWidth="1"/>
    <col min="13" max="13" width="11.85546875" style="1" customWidth="1"/>
    <col min="14" max="14" width="9.5703125" style="4" customWidth="1"/>
    <col min="15" max="15" width="10.28515625" style="1" customWidth="1"/>
    <col min="16" max="16" width="11.85546875" style="1" customWidth="1"/>
    <col min="17" max="17" width="8.42578125" style="4" customWidth="1"/>
    <col min="18" max="18" width="10.28515625" style="1" customWidth="1"/>
    <col min="19" max="19" width="11.85546875" style="1" customWidth="1"/>
    <col min="20" max="20" width="9.140625" style="4" customWidth="1"/>
    <col min="21" max="21" width="11.42578125" style="1" customWidth="1"/>
    <col min="22" max="22" width="11.85546875" style="1" customWidth="1"/>
    <col min="23" max="23" width="9.5703125" style="4" customWidth="1"/>
    <col min="24" max="24" width="11.42578125" style="1" bestFit="1" customWidth="1"/>
    <col min="25" max="25" width="11.85546875" style="1" bestFit="1" customWidth="1"/>
    <col min="26" max="26" width="8.42578125" style="4" customWidth="1"/>
    <col min="27" max="27" width="9.140625" style="1" bestFit="1" customWidth="1"/>
    <col min="28" max="28" width="11.85546875" style="1" bestFit="1" customWidth="1"/>
    <col min="29" max="29" width="6.85546875" style="4" bestFit="1" customWidth="1"/>
    <col min="30" max="30" width="9.140625" style="1" bestFit="1" customWidth="1"/>
    <col min="31" max="31" width="11.85546875" style="1" bestFit="1" customWidth="1"/>
    <col min="32" max="32" width="7.28515625" style="4" bestFit="1" customWidth="1"/>
    <col min="33" max="33" width="10.28515625" style="1" bestFit="1" customWidth="1"/>
    <col min="34" max="34" width="11.85546875" style="1" bestFit="1" customWidth="1"/>
    <col min="35" max="35" width="8.42578125" style="4" bestFit="1" customWidth="1"/>
    <col min="36" max="36" width="9.140625" style="1" bestFit="1" customWidth="1"/>
    <col min="37" max="37" width="11.85546875" style="1" bestFit="1" customWidth="1"/>
    <col min="38" max="38" width="6.85546875" style="4" bestFit="1" customWidth="1"/>
    <col min="39" max="39" width="9.140625" style="1" bestFit="1" customWidth="1"/>
    <col min="40" max="40" width="11.85546875" style="1" bestFit="1" customWidth="1"/>
    <col min="41" max="41" width="8" style="4" bestFit="1" customWidth="1"/>
    <col min="42" max="42" width="9.140625" style="1" bestFit="1" customWidth="1"/>
    <col min="43" max="43" width="11.85546875" style="1" bestFit="1" customWidth="1"/>
    <col min="44" max="44" width="10" style="4" customWidth="1"/>
    <col min="45" max="45" width="11.42578125" style="1" bestFit="1" customWidth="1"/>
    <col min="46" max="46" width="11.85546875" style="1" bestFit="1" customWidth="1"/>
    <col min="47" max="47" width="8.42578125" style="4" bestFit="1" customWidth="1"/>
    <col min="48" max="16384" width="9.140625" style="1"/>
  </cols>
  <sheetData>
    <row r="1" spans="1:47" ht="21.75" thickBot="1" x14ac:dyDescent="0.3">
      <c r="A1" s="28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21" customHeight="1" thickBot="1" x14ac:dyDescent="0.3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  <c r="X2" s="40" t="s">
        <v>0</v>
      </c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2"/>
    </row>
    <row r="3" spans="1:47" ht="15.75" thickBot="1" x14ac:dyDescent="0.3">
      <c r="A3" s="32"/>
      <c r="C3" s="21"/>
      <c r="D3" s="21"/>
      <c r="E3" s="21"/>
      <c r="F3" s="21"/>
      <c r="G3" s="21"/>
      <c r="H3" s="22"/>
      <c r="I3" s="21"/>
      <c r="J3" s="21"/>
      <c r="K3" s="22"/>
      <c r="L3" s="21"/>
      <c r="M3" s="21"/>
      <c r="N3" s="22"/>
      <c r="O3" s="21"/>
      <c r="P3" s="21"/>
      <c r="Q3" s="22"/>
      <c r="R3" s="21"/>
      <c r="S3" s="21"/>
      <c r="T3" s="22"/>
      <c r="U3" s="21"/>
      <c r="V3" s="21"/>
      <c r="W3" s="33"/>
      <c r="X3" s="43" t="s">
        <v>1</v>
      </c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1:47" s="3" customFormat="1" x14ac:dyDescent="0.25">
      <c r="A4" s="50" t="s">
        <v>2</v>
      </c>
      <c r="B4" s="46" t="s">
        <v>3</v>
      </c>
      <c r="C4" s="45" t="s">
        <v>4</v>
      </c>
      <c r="D4" s="45" t="s">
        <v>5</v>
      </c>
      <c r="E4" s="52" t="s">
        <v>6</v>
      </c>
      <c r="F4" s="55" t="s">
        <v>7</v>
      </c>
      <c r="G4" s="55"/>
      <c r="H4" s="55"/>
      <c r="I4" s="55" t="s">
        <v>8</v>
      </c>
      <c r="J4" s="55"/>
      <c r="K4" s="55"/>
      <c r="L4" s="55" t="s">
        <v>9</v>
      </c>
      <c r="M4" s="55"/>
      <c r="N4" s="55"/>
      <c r="O4" s="45" t="s">
        <v>10</v>
      </c>
      <c r="P4" s="45"/>
      <c r="Q4" s="45"/>
      <c r="R4" s="45" t="s">
        <v>11</v>
      </c>
      <c r="S4" s="45"/>
      <c r="T4" s="45"/>
      <c r="U4" s="45" t="s">
        <v>12</v>
      </c>
      <c r="V4" s="45"/>
      <c r="W4" s="48"/>
      <c r="X4" s="49" t="s">
        <v>13</v>
      </c>
      <c r="Y4" s="45"/>
      <c r="Z4" s="45"/>
      <c r="AA4" s="45" t="s">
        <v>14</v>
      </c>
      <c r="AB4" s="45"/>
      <c r="AC4" s="45"/>
      <c r="AD4" s="45" t="s">
        <v>15</v>
      </c>
      <c r="AE4" s="45"/>
      <c r="AF4" s="45"/>
      <c r="AG4" s="45" t="s">
        <v>16</v>
      </c>
      <c r="AH4" s="45"/>
      <c r="AI4" s="45"/>
      <c r="AJ4" s="45" t="s">
        <v>17</v>
      </c>
      <c r="AK4" s="45"/>
      <c r="AL4" s="45"/>
      <c r="AM4" s="45" t="s">
        <v>18</v>
      </c>
      <c r="AN4" s="45"/>
      <c r="AO4" s="45"/>
      <c r="AP4" s="56" t="s">
        <v>19</v>
      </c>
      <c r="AQ4" s="57"/>
      <c r="AR4" s="49"/>
      <c r="AS4" s="45" t="s">
        <v>20</v>
      </c>
      <c r="AT4" s="45"/>
      <c r="AU4" s="48"/>
    </row>
    <row r="5" spans="1:47" ht="15.75" thickBot="1" x14ac:dyDescent="0.3">
      <c r="A5" s="51"/>
      <c r="B5" s="47"/>
      <c r="C5" s="54"/>
      <c r="D5" s="54"/>
      <c r="E5" s="53"/>
      <c r="F5" s="5" t="s">
        <v>21</v>
      </c>
      <c r="G5" s="5" t="s">
        <v>22</v>
      </c>
      <c r="H5" s="6" t="s">
        <v>23</v>
      </c>
      <c r="I5" s="5" t="s">
        <v>24</v>
      </c>
      <c r="J5" s="5" t="s">
        <v>22</v>
      </c>
      <c r="K5" s="6" t="s">
        <v>23</v>
      </c>
      <c r="L5" s="5" t="s">
        <v>24</v>
      </c>
      <c r="M5" s="5" t="s">
        <v>22</v>
      </c>
      <c r="N5" s="6" t="s">
        <v>23</v>
      </c>
      <c r="O5" s="5" t="s">
        <v>24</v>
      </c>
      <c r="P5" s="5" t="s">
        <v>22</v>
      </c>
      <c r="Q5" s="6" t="s">
        <v>25</v>
      </c>
      <c r="R5" s="5" t="s">
        <v>24</v>
      </c>
      <c r="S5" s="5" t="s">
        <v>22</v>
      </c>
      <c r="T5" s="6" t="s">
        <v>23</v>
      </c>
      <c r="U5" s="5" t="s">
        <v>24</v>
      </c>
      <c r="V5" s="5" t="s">
        <v>22</v>
      </c>
      <c r="W5" s="7" t="s">
        <v>23</v>
      </c>
      <c r="X5" s="23" t="s">
        <v>24</v>
      </c>
      <c r="Y5" s="5" t="s">
        <v>22</v>
      </c>
      <c r="Z5" s="6" t="s">
        <v>23</v>
      </c>
      <c r="AA5" s="5" t="s">
        <v>24</v>
      </c>
      <c r="AB5" s="5" t="s">
        <v>22</v>
      </c>
      <c r="AC5" s="6" t="s">
        <v>23</v>
      </c>
      <c r="AD5" s="5" t="s">
        <v>24</v>
      </c>
      <c r="AE5" s="5" t="s">
        <v>22</v>
      </c>
      <c r="AF5" s="6" t="s">
        <v>23</v>
      </c>
      <c r="AG5" s="5" t="s">
        <v>24</v>
      </c>
      <c r="AH5" s="5" t="s">
        <v>22</v>
      </c>
      <c r="AI5" s="6" t="s">
        <v>23</v>
      </c>
      <c r="AJ5" s="5" t="s">
        <v>24</v>
      </c>
      <c r="AK5" s="5" t="s">
        <v>22</v>
      </c>
      <c r="AL5" s="6" t="s">
        <v>23</v>
      </c>
      <c r="AM5" s="5" t="s">
        <v>24</v>
      </c>
      <c r="AN5" s="5" t="s">
        <v>22</v>
      </c>
      <c r="AO5" s="6" t="s">
        <v>23</v>
      </c>
      <c r="AP5" s="5" t="s">
        <v>24</v>
      </c>
      <c r="AQ5" s="5" t="s">
        <v>22</v>
      </c>
      <c r="AR5" s="6" t="s">
        <v>23</v>
      </c>
      <c r="AS5" s="5" t="s">
        <v>24</v>
      </c>
      <c r="AT5" s="5" t="s">
        <v>22</v>
      </c>
      <c r="AU5" s="7" t="s">
        <v>23</v>
      </c>
    </row>
    <row r="6" spans="1:47" s="11" customFormat="1" ht="21" customHeight="1" x14ac:dyDescent="0.25">
      <c r="A6" s="34">
        <v>1</v>
      </c>
      <c r="B6" s="9" t="s">
        <v>26</v>
      </c>
      <c r="C6" s="9">
        <v>574</v>
      </c>
      <c r="D6" s="9">
        <v>295</v>
      </c>
      <c r="E6" s="9">
        <v>451</v>
      </c>
      <c r="F6" s="10">
        <v>9885.0499999999993</v>
      </c>
      <c r="G6" s="10">
        <v>7827.3</v>
      </c>
      <c r="H6" s="10">
        <f>G6/F6*100</f>
        <v>79.183211010566467</v>
      </c>
      <c r="I6" s="10">
        <v>2332.66</v>
      </c>
      <c r="J6" s="10">
        <v>1175.27</v>
      </c>
      <c r="K6" s="10">
        <v>50.38</v>
      </c>
      <c r="L6" s="10">
        <v>12217.71</v>
      </c>
      <c r="M6" s="10">
        <v>9002.57</v>
      </c>
      <c r="N6" s="10">
        <v>73.680000000000007</v>
      </c>
      <c r="O6" s="10">
        <v>812.02</v>
      </c>
      <c r="P6" s="10">
        <v>53.36</v>
      </c>
      <c r="Q6" s="10">
        <v>6.57</v>
      </c>
      <c r="R6" s="10">
        <v>1044.6199999999999</v>
      </c>
      <c r="S6" s="10">
        <v>1162.55</v>
      </c>
      <c r="T6" s="10">
        <v>111.29</v>
      </c>
      <c r="U6" s="10">
        <v>14074.35</v>
      </c>
      <c r="V6" s="10">
        <v>10218.48</v>
      </c>
      <c r="W6" s="35">
        <v>72.599999999999994</v>
      </c>
      <c r="X6" s="24">
        <v>7238.94</v>
      </c>
      <c r="Y6" s="10">
        <v>6204.58</v>
      </c>
      <c r="Z6" s="10">
        <v>85.71</v>
      </c>
      <c r="AA6" s="10">
        <v>315.02</v>
      </c>
      <c r="AB6" s="10">
        <v>0</v>
      </c>
      <c r="AC6" s="10">
        <v>0</v>
      </c>
      <c r="AD6" s="10">
        <v>284.76</v>
      </c>
      <c r="AE6" s="10">
        <v>73.349999999999994</v>
      </c>
      <c r="AF6" s="10">
        <v>25.76</v>
      </c>
      <c r="AG6" s="10">
        <v>1420.55</v>
      </c>
      <c r="AH6" s="10">
        <v>337.97</v>
      </c>
      <c r="AI6" s="10">
        <v>23.79</v>
      </c>
      <c r="AJ6" s="10">
        <v>179.97</v>
      </c>
      <c r="AK6" s="10">
        <v>0.3</v>
      </c>
      <c r="AL6" s="10">
        <v>0.17</v>
      </c>
      <c r="AM6" s="10">
        <v>94.42</v>
      </c>
      <c r="AN6" s="10">
        <v>0.26</v>
      </c>
      <c r="AO6" s="10">
        <v>0.28000000000000003</v>
      </c>
      <c r="AP6" s="10">
        <v>472.6</v>
      </c>
      <c r="AQ6" s="10">
        <v>1.5</v>
      </c>
      <c r="AR6" s="10">
        <v>0.32</v>
      </c>
      <c r="AS6" s="10">
        <v>24080.61</v>
      </c>
      <c r="AT6" s="10">
        <v>16836.439999999999</v>
      </c>
      <c r="AU6" s="10">
        <v>69.92</v>
      </c>
    </row>
    <row r="7" spans="1:47" s="11" customFormat="1" ht="21" customHeight="1" x14ac:dyDescent="0.25">
      <c r="A7" s="36">
        <v>2</v>
      </c>
      <c r="B7" s="12" t="s">
        <v>27</v>
      </c>
      <c r="C7" s="12">
        <v>192</v>
      </c>
      <c r="D7" s="12">
        <v>144</v>
      </c>
      <c r="E7" s="12">
        <v>189</v>
      </c>
      <c r="F7" s="13">
        <v>4197.88</v>
      </c>
      <c r="G7" s="13">
        <v>1346.51</v>
      </c>
      <c r="H7" s="13">
        <f t="shared" ref="H7:H56" si="0">G7/F7*100</f>
        <v>32.075952623705298</v>
      </c>
      <c r="I7" s="13">
        <v>908.99</v>
      </c>
      <c r="J7" s="13">
        <v>871.38</v>
      </c>
      <c r="K7" s="13">
        <v>95.86</v>
      </c>
      <c r="L7" s="13">
        <v>5106.87</v>
      </c>
      <c r="M7" s="13">
        <v>2217.89</v>
      </c>
      <c r="N7" s="13">
        <v>43.43</v>
      </c>
      <c r="O7" s="13">
        <v>463.19</v>
      </c>
      <c r="P7" s="13">
        <v>476.46</v>
      </c>
      <c r="Q7" s="13">
        <v>102.86</v>
      </c>
      <c r="R7" s="13">
        <v>492.66</v>
      </c>
      <c r="S7" s="13">
        <v>794.07</v>
      </c>
      <c r="T7" s="13">
        <v>161.18</v>
      </c>
      <c r="U7" s="13">
        <v>6062.72</v>
      </c>
      <c r="V7" s="13">
        <v>3488.42</v>
      </c>
      <c r="W7" s="37">
        <v>57.54</v>
      </c>
      <c r="X7" s="25">
        <v>3315.27</v>
      </c>
      <c r="Y7" s="13">
        <v>4867.4799999999996</v>
      </c>
      <c r="Z7" s="13">
        <v>146.82</v>
      </c>
      <c r="AA7" s="13">
        <v>175.91</v>
      </c>
      <c r="AB7" s="13">
        <v>1.85</v>
      </c>
      <c r="AC7" s="13">
        <v>1.05</v>
      </c>
      <c r="AD7" s="13">
        <v>144.6</v>
      </c>
      <c r="AE7" s="13">
        <v>21.18</v>
      </c>
      <c r="AF7" s="13">
        <v>14.65</v>
      </c>
      <c r="AG7" s="13">
        <v>739.43</v>
      </c>
      <c r="AH7" s="13">
        <v>102.23</v>
      </c>
      <c r="AI7" s="13">
        <v>13.83</v>
      </c>
      <c r="AJ7" s="13">
        <v>90.75</v>
      </c>
      <c r="AK7" s="13">
        <v>0</v>
      </c>
      <c r="AL7" s="13">
        <v>0</v>
      </c>
      <c r="AM7" s="13">
        <v>198.07</v>
      </c>
      <c r="AN7" s="13">
        <v>0</v>
      </c>
      <c r="AO7" s="13">
        <v>0</v>
      </c>
      <c r="AP7" s="13">
        <v>153.41999999999999</v>
      </c>
      <c r="AQ7" s="13">
        <v>1.07</v>
      </c>
      <c r="AR7" s="13">
        <v>0.7</v>
      </c>
      <c r="AS7" s="13">
        <v>10880.17</v>
      </c>
      <c r="AT7" s="13">
        <v>8482.23</v>
      </c>
      <c r="AU7" s="13">
        <v>77.959999999999994</v>
      </c>
    </row>
    <row r="8" spans="1:47" s="11" customFormat="1" ht="21" customHeight="1" x14ac:dyDescent="0.25">
      <c r="A8" s="36">
        <v>3</v>
      </c>
      <c r="B8" s="12" t="s">
        <v>28</v>
      </c>
      <c r="C8" s="12">
        <v>410</v>
      </c>
      <c r="D8" s="12">
        <v>268</v>
      </c>
      <c r="E8" s="12">
        <v>420</v>
      </c>
      <c r="F8" s="13">
        <v>9586.41</v>
      </c>
      <c r="G8" s="13">
        <v>5766.98</v>
      </c>
      <c r="H8" s="13">
        <f t="shared" si="0"/>
        <v>60.157869317085336</v>
      </c>
      <c r="I8" s="13">
        <v>2202.0500000000002</v>
      </c>
      <c r="J8" s="13">
        <v>534.82000000000005</v>
      </c>
      <c r="K8" s="13">
        <v>24.29</v>
      </c>
      <c r="L8" s="13">
        <v>11788.46</v>
      </c>
      <c r="M8" s="13">
        <v>6301.8</v>
      </c>
      <c r="N8" s="13">
        <v>53.46</v>
      </c>
      <c r="O8" s="13">
        <v>822.14</v>
      </c>
      <c r="P8" s="13">
        <v>270.58999999999997</v>
      </c>
      <c r="Q8" s="13">
        <v>32.909999999999997</v>
      </c>
      <c r="R8" s="13">
        <v>761.68</v>
      </c>
      <c r="S8" s="13">
        <v>644.44000000000005</v>
      </c>
      <c r="T8" s="13">
        <v>84.61</v>
      </c>
      <c r="U8" s="13">
        <v>13372.28</v>
      </c>
      <c r="V8" s="13">
        <v>7216.83</v>
      </c>
      <c r="W8" s="37">
        <v>53.97</v>
      </c>
      <c r="X8" s="25">
        <v>6691.5</v>
      </c>
      <c r="Y8" s="13">
        <v>6909.64</v>
      </c>
      <c r="Z8" s="13">
        <v>103.26</v>
      </c>
      <c r="AA8" s="13">
        <v>366.19</v>
      </c>
      <c r="AB8" s="13">
        <v>0</v>
      </c>
      <c r="AC8" s="13">
        <v>0</v>
      </c>
      <c r="AD8" s="13">
        <v>224.88</v>
      </c>
      <c r="AE8" s="13">
        <v>69.069999999999993</v>
      </c>
      <c r="AF8" s="13">
        <v>30.71</v>
      </c>
      <c r="AG8" s="13">
        <v>1103.58</v>
      </c>
      <c r="AH8" s="13">
        <v>397.05</v>
      </c>
      <c r="AI8" s="13">
        <v>35.979999999999997</v>
      </c>
      <c r="AJ8" s="13">
        <v>135.59</v>
      </c>
      <c r="AK8" s="13">
        <v>1</v>
      </c>
      <c r="AL8" s="13">
        <v>0.74</v>
      </c>
      <c r="AM8" s="13">
        <v>64.47</v>
      </c>
      <c r="AN8" s="13">
        <v>0</v>
      </c>
      <c r="AO8" s="13">
        <v>0</v>
      </c>
      <c r="AP8" s="13">
        <v>182.91</v>
      </c>
      <c r="AQ8" s="13">
        <v>0.66</v>
      </c>
      <c r="AR8" s="13">
        <v>0.36</v>
      </c>
      <c r="AS8" s="13">
        <v>22141.4</v>
      </c>
      <c r="AT8" s="13">
        <v>14594.25</v>
      </c>
      <c r="AU8" s="13">
        <v>65.91</v>
      </c>
    </row>
    <row r="9" spans="1:47" s="11" customFormat="1" ht="21" customHeight="1" x14ac:dyDescent="0.25">
      <c r="A9" s="36">
        <v>4</v>
      </c>
      <c r="B9" s="12" t="s">
        <v>29</v>
      </c>
      <c r="C9" s="12">
        <v>208</v>
      </c>
      <c r="D9" s="12">
        <v>158</v>
      </c>
      <c r="E9" s="12">
        <v>206</v>
      </c>
      <c r="F9" s="13">
        <v>5424.27</v>
      </c>
      <c r="G9" s="13">
        <v>970.27</v>
      </c>
      <c r="H9" s="13">
        <f t="shared" si="0"/>
        <v>17.887568281077453</v>
      </c>
      <c r="I9" s="13">
        <v>1124.8599999999999</v>
      </c>
      <c r="J9" s="13">
        <v>1091.58</v>
      </c>
      <c r="K9" s="13">
        <v>97.04</v>
      </c>
      <c r="L9" s="13">
        <v>6549.13</v>
      </c>
      <c r="M9" s="13">
        <v>2061.85</v>
      </c>
      <c r="N9" s="13">
        <v>31.48</v>
      </c>
      <c r="O9" s="13">
        <v>369.59</v>
      </c>
      <c r="P9" s="13">
        <v>140.19999999999999</v>
      </c>
      <c r="Q9" s="13">
        <v>37.93</v>
      </c>
      <c r="R9" s="13">
        <v>418.3</v>
      </c>
      <c r="S9" s="13">
        <v>204.07</v>
      </c>
      <c r="T9" s="13">
        <v>48.79</v>
      </c>
      <c r="U9" s="13">
        <v>7337.02</v>
      </c>
      <c r="V9" s="13">
        <v>2406.12</v>
      </c>
      <c r="W9" s="37">
        <v>32.79</v>
      </c>
      <c r="X9" s="25">
        <v>2890.18</v>
      </c>
      <c r="Y9" s="13">
        <v>3307.56</v>
      </c>
      <c r="Z9" s="13">
        <v>114.44</v>
      </c>
      <c r="AA9" s="13">
        <v>66.319999999999993</v>
      </c>
      <c r="AB9" s="13">
        <v>0</v>
      </c>
      <c r="AC9" s="13">
        <v>0</v>
      </c>
      <c r="AD9" s="13">
        <v>118.07</v>
      </c>
      <c r="AE9" s="13">
        <v>26.29</v>
      </c>
      <c r="AF9" s="13">
        <v>22.27</v>
      </c>
      <c r="AG9" s="13">
        <v>620.08000000000004</v>
      </c>
      <c r="AH9" s="13">
        <v>221.47</v>
      </c>
      <c r="AI9" s="13">
        <v>35.72</v>
      </c>
      <c r="AJ9" s="13">
        <v>89.08</v>
      </c>
      <c r="AK9" s="13">
        <v>9.57</v>
      </c>
      <c r="AL9" s="13">
        <v>10.74</v>
      </c>
      <c r="AM9" s="13">
        <v>104.6</v>
      </c>
      <c r="AN9" s="13">
        <v>0.06</v>
      </c>
      <c r="AO9" s="13">
        <v>0.06</v>
      </c>
      <c r="AP9" s="13">
        <v>185.65</v>
      </c>
      <c r="AQ9" s="13">
        <v>0.03</v>
      </c>
      <c r="AR9" s="13">
        <v>0.02</v>
      </c>
      <c r="AS9" s="13">
        <v>11411</v>
      </c>
      <c r="AT9" s="13">
        <v>5971.1</v>
      </c>
      <c r="AU9" s="13">
        <v>52.33</v>
      </c>
    </row>
    <row r="10" spans="1:47" s="11" customFormat="1" ht="21" customHeight="1" x14ac:dyDescent="0.25">
      <c r="A10" s="36">
        <v>5</v>
      </c>
      <c r="B10" s="12" t="s">
        <v>30</v>
      </c>
      <c r="C10" s="12">
        <v>491</v>
      </c>
      <c r="D10" s="12">
        <v>240</v>
      </c>
      <c r="E10" s="12">
        <v>324</v>
      </c>
      <c r="F10" s="13">
        <v>8835.5300000000007</v>
      </c>
      <c r="G10" s="13">
        <v>3049.55</v>
      </c>
      <c r="H10" s="13">
        <f t="shared" si="0"/>
        <v>34.514624476403796</v>
      </c>
      <c r="I10" s="13">
        <v>2008.59</v>
      </c>
      <c r="J10" s="13">
        <v>48.62</v>
      </c>
      <c r="K10" s="13">
        <v>2.42</v>
      </c>
      <c r="L10" s="13">
        <v>10844.12</v>
      </c>
      <c r="M10" s="13">
        <v>3098.17</v>
      </c>
      <c r="N10" s="13">
        <v>28.57</v>
      </c>
      <c r="O10" s="13">
        <v>640.97</v>
      </c>
      <c r="P10" s="13">
        <v>191.12</v>
      </c>
      <c r="Q10" s="13">
        <v>29.82</v>
      </c>
      <c r="R10" s="13">
        <v>459.39</v>
      </c>
      <c r="S10" s="13">
        <v>2073.29</v>
      </c>
      <c r="T10" s="13">
        <v>451.31</v>
      </c>
      <c r="U10" s="13">
        <v>11944.48</v>
      </c>
      <c r="V10" s="13">
        <v>5362.58</v>
      </c>
      <c r="W10" s="37">
        <v>44.9</v>
      </c>
      <c r="X10" s="25">
        <v>4974.87</v>
      </c>
      <c r="Y10" s="13">
        <v>16011.35</v>
      </c>
      <c r="Z10" s="13">
        <v>321.83999999999997</v>
      </c>
      <c r="AA10" s="13">
        <v>135.31</v>
      </c>
      <c r="AB10" s="13">
        <v>0</v>
      </c>
      <c r="AC10" s="13">
        <v>0</v>
      </c>
      <c r="AD10" s="13">
        <v>198.89</v>
      </c>
      <c r="AE10" s="13">
        <v>17.02</v>
      </c>
      <c r="AF10" s="13">
        <v>8.56</v>
      </c>
      <c r="AG10" s="13">
        <v>1049.8800000000001</v>
      </c>
      <c r="AH10" s="13">
        <v>103.93</v>
      </c>
      <c r="AI10" s="13">
        <v>9.9</v>
      </c>
      <c r="AJ10" s="13">
        <v>141.38999999999999</v>
      </c>
      <c r="AK10" s="13">
        <v>0</v>
      </c>
      <c r="AL10" s="13">
        <v>0</v>
      </c>
      <c r="AM10" s="13">
        <v>56.81</v>
      </c>
      <c r="AN10" s="13">
        <v>0.05</v>
      </c>
      <c r="AO10" s="13">
        <v>0.09</v>
      </c>
      <c r="AP10" s="13">
        <v>241.42</v>
      </c>
      <c r="AQ10" s="13">
        <v>0</v>
      </c>
      <c r="AR10" s="13">
        <v>0</v>
      </c>
      <c r="AS10" s="13">
        <v>18743.05</v>
      </c>
      <c r="AT10" s="13">
        <v>21494.93</v>
      </c>
      <c r="AU10" s="13">
        <v>114.68</v>
      </c>
    </row>
    <row r="11" spans="1:47" s="11" customFormat="1" ht="21" customHeight="1" x14ac:dyDescent="0.25">
      <c r="A11" s="36">
        <v>6</v>
      </c>
      <c r="B11" s="12" t="s">
        <v>31</v>
      </c>
      <c r="C11" s="12">
        <v>637</v>
      </c>
      <c r="D11" s="12">
        <v>475</v>
      </c>
      <c r="E11" s="12">
        <v>671</v>
      </c>
      <c r="F11" s="13">
        <v>18023.47</v>
      </c>
      <c r="G11" s="13">
        <v>7053</v>
      </c>
      <c r="H11" s="13">
        <f t="shared" si="0"/>
        <v>39.13230915023577</v>
      </c>
      <c r="I11" s="13">
        <v>3205.28</v>
      </c>
      <c r="J11" s="13">
        <v>219.58</v>
      </c>
      <c r="K11" s="13">
        <f>J11/I11*100</f>
        <v>6.8505715569310635</v>
      </c>
      <c r="L11" s="13">
        <v>21228.75</v>
      </c>
      <c r="M11" s="13">
        <v>7272.58</v>
      </c>
      <c r="N11" s="13">
        <f>M11/L11*100</f>
        <v>34.258164046399344</v>
      </c>
      <c r="O11" s="13">
        <v>1268.95</v>
      </c>
      <c r="P11" s="13">
        <v>143.62</v>
      </c>
      <c r="Q11" s="13">
        <f>P11/O11*100</f>
        <v>11.318018834469443</v>
      </c>
      <c r="R11" s="13">
        <v>1317.22</v>
      </c>
      <c r="S11" s="13">
        <v>1377.01</v>
      </c>
      <c r="T11" s="13">
        <f>S11/R11*100</f>
        <v>104.53910508495163</v>
      </c>
      <c r="U11" s="13">
        <v>23814.92</v>
      </c>
      <c r="V11" s="13">
        <v>8793.2099999999991</v>
      </c>
      <c r="W11" s="37">
        <f>V11/U11*100</f>
        <v>36.923113745500721</v>
      </c>
      <c r="X11" s="25">
        <v>12896.22</v>
      </c>
      <c r="Y11" s="13">
        <v>11118.09</v>
      </c>
      <c r="Z11" s="13">
        <f>Y11/X11*100</f>
        <v>86.21200630882538</v>
      </c>
      <c r="AA11" s="13">
        <v>487.18</v>
      </c>
      <c r="AB11" s="13">
        <v>28.76</v>
      </c>
      <c r="AC11" s="13">
        <f>AB11/AA11*100</f>
        <v>5.9033622069871505</v>
      </c>
      <c r="AD11" s="13">
        <v>403.8</v>
      </c>
      <c r="AE11" s="13">
        <v>108.38</v>
      </c>
      <c r="AF11" s="13">
        <f>AE11/AD11*100</f>
        <v>26.840019811788014</v>
      </c>
      <c r="AG11" s="13">
        <v>2084.5300000000002</v>
      </c>
      <c r="AH11" s="13">
        <v>417.29</v>
      </c>
      <c r="AI11" s="13">
        <f>AH11/AG11*100</f>
        <v>20.018421418737077</v>
      </c>
      <c r="AJ11" s="13">
        <v>270.51</v>
      </c>
      <c r="AK11" s="13">
        <v>0.16</v>
      </c>
      <c r="AL11" s="13">
        <f>AK11/AJ11*100</f>
        <v>5.9147536135447862E-2</v>
      </c>
      <c r="AM11" s="13">
        <v>399.68</v>
      </c>
      <c r="AN11" s="13">
        <v>0.55000000000000004</v>
      </c>
      <c r="AO11" s="13">
        <f>AN11/AM11*100</f>
        <v>0.13761008807045635</v>
      </c>
      <c r="AP11" s="13">
        <v>482.65</v>
      </c>
      <c r="AQ11" s="13">
        <v>3.58</v>
      </c>
      <c r="AR11" s="13">
        <f>AQ11/AP11*100</f>
        <v>0.74173831969335968</v>
      </c>
      <c r="AS11" s="13">
        <v>40839.49</v>
      </c>
      <c r="AT11" s="13">
        <v>20470.02</v>
      </c>
      <c r="AU11" s="13">
        <f>AT11/AS11*100</f>
        <v>50.123103887928089</v>
      </c>
    </row>
    <row r="12" spans="1:47" s="11" customFormat="1" ht="21" customHeight="1" x14ac:dyDescent="0.25">
      <c r="A12" s="36">
        <v>7</v>
      </c>
      <c r="B12" s="12" t="s">
        <v>32</v>
      </c>
      <c r="C12" s="12">
        <v>540</v>
      </c>
      <c r="D12" s="12">
        <v>232</v>
      </c>
      <c r="E12" s="12">
        <v>394</v>
      </c>
      <c r="F12" s="13">
        <v>6942</v>
      </c>
      <c r="G12" s="13">
        <v>4757.0200000000004</v>
      </c>
      <c r="H12" s="13">
        <f t="shared" si="0"/>
        <v>68.525208873523496</v>
      </c>
      <c r="I12" s="13">
        <v>1946.55</v>
      </c>
      <c r="J12" s="13">
        <v>741.33</v>
      </c>
      <c r="K12" s="13">
        <v>38.08</v>
      </c>
      <c r="L12" s="13">
        <v>8888.5499999999993</v>
      </c>
      <c r="M12" s="13">
        <v>5498.35</v>
      </c>
      <c r="N12" s="13">
        <v>61.86</v>
      </c>
      <c r="O12" s="13">
        <v>707.35</v>
      </c>
      <c r="P12" s="13">
        <v>151.82</v>
      </c>
      <c r="Q12" s="13">
        <v>21.46</v>
      </c>
      <c r="R12" s="13">
        <v>630.23</v>
      </c>
      <c r="S12" s="13">
        <v>1293.57</v>
      </c>
      <c r="T12" s="13">
        <v>205.25</v>
      </c>
      <c r="U12" s="13">
        <v>10226.129999999999</v>
      </c>
      <c r="V12" s="13">
        <v>6943.74</v>
      </c>
      <c r="W12" s="37">
        <v>67.900000000000006</v>
      </c>
      <c r="X12" s="25">
        <v>5772.26</v>
      </c>
      <c r="Y12" s="13">
        <v>9867.51</v>
      </c>
      <c r="Z12" s="13">
        <v>170.95</v>
      </c>
      <c r="AA12" s="13">
        <v>235.72</v>
      </c>
      <c r="AB12" s="13">
        <v>0</v>
      </c>
      <c r="AC12" s="13">
        <v>0</v>
      </c>
      <c r="AD12" s="13">
        <v>212.01</v>
      </c>
      <c r="AE12" s="13">
        <v>58.67</v>
      </c>
      <c r="AF12" s="13">
        <v>27.67</v>
      </c>
      <c r="AG12" s="13">
        <v>1109.98</v>
      </c>
      <c r="AH12" s="13">
        <v>105.99</v>
      </c>
      <c r="AI12" s="13">
        <v>9.5500000000000007</v>
      </c>
      <c r="AJ12" s="13">
        <v>178.04</v>
      </c>
      <c r="AK12" s="13">
        <v>0.47</v>
      </c>
      <c r="AL12" s="13">
        <v>0.26</v>
      </c>
      <c r="AM12" s="13">
        <v>122.08</v>
      </c>
      <c r="AN12" s="13">
        <v>1.0900000000000001</v>
      </c>
      <c r="AO12" s="13">
        <v>0.89</v>
      </c>
      <c r="AP12" s="13">
        <v>276.69</v>
      </c>
      <c r="AQ12" s="13">
        <v>0</v>
      </c>
      <c r="AR12" s="13">
        <v>0</v>
      </c>
      <c r="AS12" s="13">
        <v>18132.91</v>
      </c>
      <c r="AT12" s="13">
        <v>16977.47</v>
      </c>
      <c r="AU12" s="13">
        <v>93.63</v>
      </c>
    </row>
    <row r="13" spans="1:47" s="11" customFormat="1" ht="21" customHeight="1" thickBot="1" x14ac:dyDescent="0.3">
      <c r="A13" s="38">
        <v>8</v>
      </c>
      <c r="B13" s="14" t="s">
        <v>33</v>
      </c>
      <c r="C13" s="14">
        <v>887</v>
      </c>
      <c r="D13" s="14">
        <v>615</v>
      </c>
      <c r="E13" s="14">
        <v>833</v>
      </c>
      <c r="F13" s="15">
        <v>24786.34</v>
      </c>
      <c r="G13" s="15">
        <v>6837.3</v>
      </c>
      <c r="H13" s="15">
        <f t="shared" si="0"/>
        <v>27.584952034063924</v>
      </c>
      <c r="I13" s="15">
        <v>4917.33</v>
      </c>
      <c r="J13" s="15">
        <v>247.66</v>
      </c>
      <c r="K13" s="15">
        <v>5.04</v>
      </c>
      <c r="L13" s="15">
        <v>29703.67</v>
      </c>
      <c r="M13" s="15">
        <v>7084.96</v>
      </c>
      <c r="N13" s="15">
        <v>23.85</v>
      </c>
      <c r="O13" s="15">
        <v>1667.65</v>
      </c>
      <c r="P13" s="15">
        <v>46.32</v>
      </c>
      <c r="Q13" s="15">
        <v>2.78</v>
      </c>
      <c r="R13" s="15">
        <v>1619.73</v>
      </c>
      <c r="S13" s="15">
        <v>2470.33</v>
      </c>
      <c r="T13" s="15">
        <v>152.51</v>
      </c>
      <c r="U13" s="15">
        <v>32991.050000000003</v>
      </c>
      <c r="V13" s="15">
        <v>9601.61</v>
      </c>
      <c r="W13" s="39">
        <v>29.1</v>
      </c>
      <c r="X13" s="26">
        <v>15076.71</v>
      </c>
      <c r="Y13" s="15">
        <v>18773.09</v>
      </c>
      <c r="Z13" s="15">
        <v>124.52</v>
      </c>
      <c r="AA13" s="15">
        <v>702.76</v>
      </c>
      <c r="AB13" s="15">
        <v>94.6</v>
      </c>
      <c r="AC13" s="15">
        <v>13.46</v>
      </c>
      <c r="AD13" s="15">
        <v>523.57000000000005</v>
      </c>
      <c r="AE13" s="15">
        <v>120.15</v>
      </c>
      <c r="AF13" s="15">
        <v>22.95</v>
      </c>
      <c r="AG13" s="15">
        <v>3199.78</v>
      </c>
      <c r="AH13" s="15">
        <v>419.18</v>
      </c>
      <c r="AI13" s="15">
        <v>13.1</v>
      </c>
      <c r="AJ13" s="15">
        <v>339.39</v>
      </c>
      <c r="AK13" s="15">
        <v>0</v>
      </c>
      <c r="AL13" s="15">
        <v>0</v>
      </c>
      <c r="AM13" s="15">
        <v>342.39</v>
      </c>
      <c r="AN13" s="15">
        <v>12.73</v>
      </c>
      <c r="AO13" s="15">
        <v>3.72</v>
      </c>
      <c r="AP13" s="15">
        <v>773.9</v>
      </c>
      <c r="AQ13" s="15">
        <v>0</v>
      </c>
      <c r="AR13" s="15">
        <v>0</v>
      </c>
      <c r="AS13" s="15">
        <v>53949.55</v>
      </c>
      <c r="AT13" s="15">
        <v>29021.360000000001</v>
      </c>
      <c r="AU13" s="15">
        <v>53.79</v>
      </c>
    </row>
    <row r="14" spans="1:47" s="20" customFormat="1" ht="21" customHeight="1" thickBot="1" x14ac:dyDescent="0.3">
      <c r="A14" s="16"/>
      <c r="B14" s="17" t="s">
        <v>34</v>
      </c>
      <c r="C14" s="17">
        <v>3939</v>
      </c>
      <c r="D14" s="17">
        <v>2427</v>
      </c>
      <c r="E14" s="17">
        <v>3488</v>
      </c>
      <c r="F14" s="18">
        <f>SUM(F6:F13)</f>
        <v>87680.95</v>
      </c>
      <c r="G14" s="18">
        <f>SUM(G6:G13)</f>
        <v>37607.93</v>
      </c>
      <c r="H14" s="18">
        <f t="shared" si="0"/>
        <v>42.891791204360814</v>
      </c>
      <c r="I14" s="18">
        <f t="shared" ref="I14:J14" si="1">SUM(I6:I13)</f>
        <v>18646.309999999998</v>
      </c>
      <c r="J14" s="18">
        <f t="shared" si="1"/>
        <v>4930.24</v>
      </c>
      <c r="K14" s="18">
        <f t="shared" ref="K14" si="2">J14/I14*100</f>
        <v>26.440834674528098</v>
      </c>
      <c r="L14" s="18">
        <f t="shared" ref="L14:M14" si="3">SUM(L6:L13)</f>
        <v>106327.26000000001</v>
      </c>
      <c r="M14" s="18">
        <f t="shared" si="3"/>
        <v>42538.17</v>
      </c>
      <c r="N14" s="18">
        <f t="shared" ref="N14" si="4">M14/L14*100</f>
        <v>40.00683361914902</v>
      </c>
      <c r="O14" s="18">
        <f t="shared" ref="O14:P14" si="5">SUM(O6:O13)</f>
        <v>6751.8600000000006</v>
      </c>
      <c r="P14" s="18">
        <f t="shared" si="5"/>
        <v>1473.4899999999998</v>
      </c>
      <c r="Q14" s="18">
        <f t="shared" ref="Q14" si="6">P14/O14*100</f>
        <v>21.823467903659136</v>
      </c>
      <c r="R14" s="18">
        <f t="shared" ref="R14:S14" si="7">SUM(R6:R13)</f>
        <v>6743.83</v>
      </c>
      <c r="S14" s="18">
        <f t="shared" si="7"/>
        <v>10019.33</v>
      </c>
      <c r="T14" s="18">
        <f t="shared" ref="T14" si="8">S14/R14*100</f>
        <v>148.57032279876569</v>
      </c>
      <c r="U14" s="18">
        <f t="shared" ref="U14:V14" si="9">SUM(U6:U13)</f>
        <v>119822.95</v>
      </c>
      <c r="V14" s="18">
        <f t="shared" si="9"/>
        <v>54030.99</v>
      </c>
      <c r="W14" s="19">
        <f t="shared" ref="W14" si="10">V14/U14*100</f>
        <v>45.092355012124138</v>
      </c>
      <c r="X14" s="27">
        <f t="shared" ref="X14:Y14" si="11">SUM(X6:X13)</f>
        <v>58855.95</v>
      </c>
      <c r="Y14" s="18">
        <f t="shared" si="11"/>
        <v>77059.3</v>
      </c>
      <c r="Z14" s="18">
        <f t="shared" ref="Z14" si="12">Y14/X14*100</f>
        <v>130.92864867528263</v>
      </c>
      <c r="AA14" s="18">
        <f t="shared" ref="AA14:AB14" si="13">SUM(AA6:AA13)</f>
        <v>2484.41</v>
      </c>
      <c r="AB14" s="18">
        <f t="shared" si="13"/>
        <v>125.21</v>
      </c>
      <c r="AC14" s="18">
        <f t="shared" ref="AC14" si="14">AB14/AA14*100</f>
        <v>5.0398283697135335</v>
      </c>
      <c r="AD14" s="18">
        <f t="shared" ref="AD14:AE14" si="15">SUM(AD6:AD13)</f>
        <v>2110.58</v>
      </c>
      <c r="AE14" s="18">
        <f t="shared" si="15"/>
        <v>494.11</v>
      </c>
      <c r="AF14" s="18">
        <f t="shared" ref="AF14" si="16">AE14/AD14*100</f>
        <v>23.411100266277519</v>
      </c>
      <c r="AG14" s="18">
        <f t="shared" ref="AG14:AH14" si="17">SUM(AG6:AG13)</f>
        <v>11327.810000000001</v>
      </c>
      <c r="AH14" s="18">
        <f t="shared" si="17"/>
        <v>2105.11</v>
      </c>
      <c r="AI14" s="18">
        <f t="shared" ref="AI14" si="18">AH14/AG14*100</f>
        <v>18.583556751040138</v>
      </c>
      <c r="AJ14" s="18">
        <f t="shared" ref="AJ14:AK14" si="19">SUM(AJ6:AJ13)</f>
        <v>1424.7199999999998</v>
      </c>
      <c r="AK14" s="18">
        <f t="shared" si="19"/>
        <v>11.500000000000002</v>
      </c>
      <c r="AL14" s="18">
        <f t="shared" ref="AL14" si="20">AK14/AJ14*100</f>
        <v>0.80717614689202122</v>
      </c>
      <c r="AM14" s="18">
        <f t="shared" ref="AM14:AN14" si="21">SUM(AM6:AM13)</f>
        <v>1382.52</v>
      </c>
      <c r="AN14" s="18">
        <f t="shared" si="21"/>
        <v>14.74</v>
      </c>
      <c r="AO14" s="18">
        <f t="shared" ref="AO14" si="22">AN14/AM14*100</f>
        <v>1.0661690246795708</v>
      </c>
      <c r="AP14" s="18">
        <f t="shared" ref="AP14:AQ14" si="23">SUM(AP6:AP13)</f>
        <v>2769.2400000000002</v>
      </c>
      <c r="AQ14" s="18">
        <f t="shared" si="23"/>
        <v>6.84</v>
      </c>
      <c r="AR14" s="18">
        <f t="shared" ref="AR14" si="24">AQ14/AP14*100</f>
        <v>0.2469991766694111</v>
      </c>
      <c r="AS14" s="18">
        <f t="shared" ref="AS14:AT14" si="25">SUM(AS6:AS13)</f>
        <v>200178.18</v>
      </c>
      <c r="AT14" s="18">
        <f t="shared" si="25"/>
        <v>133847.79999999999</v>
      </c>
      <c r="AU14" s="19">
        <f t="shared" ref="AU14" si="26">AT14/AS14*100</f>
        <v>66.864330567897056</v>
      </c>
    </row>
    <row r="15" spans="1:47" s="11" customFormat="1" ht="21" customHeight="1" x14ac:dyDescent="0.25">
      <c r="A15" s="34">
        <v>9</v>
      </c>
      <c r="B15" s="9" t="s">
        <v>35</v>
      </c>
      <c r="C15" s="9">
        <v>9</v>
      </c>
      <c r="D15" s="9">
        <v>32</v>
      </c>
      <c r="E15" s="9">
        <v>88</v>
      </c>
      <c r="F15" s="10">
        <v>959.54</v>
      </c>
      <c r="G15" s="10">
        <v>57.05</v>
      </c>
      <c r="H15" s="10">
        <f t="shared" si="0"/>
        <v>5.9455572461804618</v>
      </c>
      <c r="I15" s="10">
        <v>284.01</v>
      </c>
      <c r="J15" s="10">
        <v>4.74</v>
      </c>
      <c r="K15" s="10">
        <v>1.67</v>
      </c>
      <c r="L15" s="10">
        <v>1243.55</v>
      </c>
      <c r="M15" s="10">
        <v>61.79</v>
      </c>
      <c r="N15" s="10">
        <v>4.97</v>
      </c>
      <c r="O15" s="10">
        <v>100.08</v>
      </c>
      <c r="P15" s="10">
        <v>7.19</v>
      </c>
      <c r="Q15" s="10">
        <v>7.18</v>
      </c>
      <c r="R15" s="10">
        <v>93.22</v>
      </c>
      <c r="S15" s="10">
        <v>33.049999999999997</v>
      </c>
      <c r="T15" s="10">
        <v>35.450000000000003</v>
      </c>
      <c r="U15" s="10">
        <v>1436.85</v>
      </c>
      <c r="V15" s="10">
        <v>102.03</v>
      </c>
      <c r="W15" s="35">
        <v>7.1</v>
      </c>
      <c r="X15" s="24">
        <v>1367.21</v>
      </c>
      <c r="Y15" s="10">
        <v>475.12</v>
      </c>
      <c r="Z15" s="10">
        <v>34.75</v>
      </c>
      <c r="AA15" s="10">
        <v>49.89</v>
      </c>
      <c r="AB15" s="10">
        <v>0</v>
      </c>
      <c r="AC15" s="10">
        <v>0</v>
      </c>
      <c r="AD15" s="10">
        <v>47.3</v>
      </c>
      <c r="AE15" s="10">
        <v>6.08</v>
      </c>
      <c r="AF15" s="10">
        <v>12.85</v>
      </c>
      <c r="AG15" s="10">
        <v>254.82</v>
      </c>
      <c r="AH15" s="10">
        <v>114.71</v>
      </c>
      <c r="AI15" s="10">
        <v>45.02</v>
      </c>
      <c r="AJ15" s="10">
        <v>22.09</v>
      </c>
      <c r="AK15" s="10">
        <v>0</v>
      </c>
      <c r="AL15" s="10">
        <v>0</v>
      </c>
      <c r="AM15" s="10">
        <v>8.7200000000000006</v>
      </c>
      <c r="AN15" s="10">
        <v>0</v>
      </c>
      <c r="AO15" s="10">
        <v>0</v>
      </c>
      <c r="AP15" s="10">
        <v>56.11</v>
      </c>
      <c r="AQ15" s="10">
        <v>5.52</v>
      </c>
      <c r="AR15" s="10">
        <v>9.84</v>
      </c>
      <c r="AS15" s="10">
        <v>3242.99</v>
      </c>
      <c r="AT15" s="10">
        <v>703.46</v>
      </c>
      <c r="AU15" s="10">
        <v>21.69</v>
      </c>
    </row>
    <row r="16" spans="1:47" s="11" customFormat="1" ht="21" customHeight="1" x14ac:dyDescent="0.25">
      <c r="A16" s="36">
        <v>10</v>
      </c>
      <c r="B16" s="12" t="s">
        <v>36</v>
      </c>
      <c r="C16" s="12">
        <v>56</v>
      </c>
      <c r="D16" s="12">
        <v>47</v>
      </c>
      <c r="E16" s="12">
        <v>114</v>
      </c>
      <c r="F16" s="13">
        <v>1373.53</v>
      </c>
      <c r="G16" s="13">
        <v>321.39</v>
      </c>
      <c r="H16" s="13">
        <f t="shared" si="0"/>
        <v>23.398833662169739</v>
      </c>
      <c r="I16" s="13">
        <v>411.42</v>
      </c>
      <c r="J16" s="13">
        <v>281.35000000000002</v>
      </c>
      <c r="K16" s="13">
        <v>68.39</v>
      </c>
      <c r="L16" s="13">
        <v>1784.95</v>
      </c>
      <c r="M16" s="13">
        <v>602.74</v>
      </c>
      <c r="N16" s="13">
        <v>33.770000000000003</v>
      </c>
      <c r="O16" s="13">
        <v>90.09</v>
      </c>
      <c r="P16" s="13">
        <v>2.85</v>
      </c>
      <c r="Q16" s="13">
        <v>3.16</v>
      </c>
      <c r="R16" s="13">
        <v>146.24</v>
      </c>
      <c r="S16" s="13">
        <v>19.7</v>
      </c>
      <c r="T16" s="13">
        <v>13.47</v>
      </c>
      <c r="U16" s="13">
        <v>2021.28</v>
      </c>
      <c r="V16" s="13">
        <v>625.29</v>
      </c>
      <c r="W16" s="37">
        <v>30.94</v>
      </c>
      <c r="X16" s="25">
        <v>1810.63</v>
      </c>
      <c r="Y16" s="13">
        <v>531.79999999999995</v>
      </c>
      <c r="Z16" s="13">
        <v>29.37</v>
      </c>
      <c r="AA16" s="13">
        <v>80.739999999999995</v>
      </c>
      <c r="AB16" s="13">
        <v>0</v>
      </c>
      <c r="AC16" s="13">
        <v>0</v>
      </c>
      <c r="AD16" s="13">
        <v>72.36</v>
      </c>
      <c r="AE16" s="13">
        <v>3.77</v>
      </c>
      <c r="AF16" s="13">
        <v>5.21</v>
      </c>
      <c r="AG16" s="13">
        <v>319.83</v>
      </c>
      <c r="AH16" s="13">
        <v>141.84</v>
      </c>
      <c r="AI16" s="13">
        <v>44.35</v>
      </c>
      <c r="AJ16" s="13">
        <v>65.709999999999994</v>
      </c>
      <c r="AK16" s="13">
        <v>0</v>
      </c>
      <c r="AL16" s="13">
        <v>0</v>
      </c>
      <c r="AM16" s="13">
        <v>8.68</v>
      </c>
      <c r="AN16" s="13">
        <v>0</v>
      </c>
      <c r="AO16" s="13">
        <v>0</v>
      </c>
      <c r="AP16" s="13">
        <v>57.69</v>
      </c>
      <c r="AQ16" s="13">
        <v>1.46</v>
      </c>
      <c r="AR16" s="13">
        <v>2.5299999999999998</v>
      </c>
      <c r="AS16" s="13">
        <v>4436.92</v>
      </c>
      <c r="AT16" s="13">
        <v>1304.1600000000001</v>
      </c>
      <c r="AU16" s="13">
        <v>29.39</v>
      </c>
    </row>
    <row r="17" spans="1:47" s="11" customFormat="1" ht="21" customHeight="1" x14ac:dyDescent="0.25">
      <c r="A17" s="36">
        <v>11</v>
      </c>
      <c r="B17" s="12" t="s">
        <v>37</v>
      </c>
      <c r="C17" s="12">
        <v>86</v>
      </c>
      <c r="D17" s="12">
        <v>39</v>
      </c>
      <c r="E17" s="12">
        <v>103</v>
      </c>
      <c r="F17" s="13">
        <v>1421.07</v>
      </c>
      <c r="G17" s="13">
        <v>69.8</v>
      </c>
      <c r="H17" s="13">
        <f t="shared" si="0"/>
        <v>4.911791818840733</v>
      </c>
      <c r="I17" s="13">
        <v>255.31</v>
      </c>
      <c r="J17" s="13">
        <v>39.18</v>
      </c>
      <c r="K17" s="13">
        <v>15.35</v>
      </c>
      <c r="L17" s="13">
        <v>1676.38</v>
      </c>
      <c r="M17" s="13">
        <v>108.98</v>
      </c>
      <c r="N17" s="13">
        <v>6.5</v>
      </c>
      <c r="O17" s="13">
        <v>169.11</v>
      </c>
      <c r="P17" s="13">
        <v>5.43</v>
      </c>
      <c r="Q17" s="13">
        <v>3.21</v>
      </c>
      <c r="R17" s="13">
        <v>111.22</v>
      </c>
      <c r="S17" s="13">
        <v>75</v>
      </c>
      <c r="T17" s="13">
        <v>67.430000000000007</v>
      </c>
      <c r="U17" s="13">
        <v>1956.71</v>
      </c>
      <c r="V17" s="13">
        <v>189.41</v>
      </c>
      <c r="W17" s="37">
        <v>9.68</v>
      </c>
      <c r="X17" s="25">
        <v>1098.6199999999999</v>
      </c>
      <c r="Y17" s="13">
        <v>312.27</v>
      </c>
      <c r="Z17" s="13">
        <v>28.42</v>
      </c>
      <c r="AA17" s="13">
        <v>25.68</v>
      </c>
      <c r="AB17" s="13">
        <v>0</v>
      </c>
      <c r="AC17" s="13">
        <v>0</v>
      </c>
      <c r="AD17" s="13">
        <v>47.48</v>
      </c>
      <c r="AE17" s="13">
        <v>1.67</v>
      </c>
      <c r="AF17" s="13">
        <v>3.52</v>
      </c>
      <c r="AG17" s="13">
        <v>227.94</v>
      </c>
      <c r="AH17" s="13">
        <v>20.149999999999999</v>
      </c>
      <c r="AI17" s="13">
        <v>8.84</v>
      </c>
      <c r="AJ17" s="13">
        <v>24.83</v>
      </c>
      <c r="AK17" s="13">
        <v>0</v>
      </c>
      <c r="AL17" s="13">
        <v>0</v>
      </c>
      <c r="AM17" s="13">
        <v>33.090000000000003</v>
      </c>
      <c r="AN17" s="13">
        <v>0</v>
      </c>
      <c r="AO17" s="13">
        <v>0</v>
      </c>
      <c r="AP17" s="13">
        <v>51.5</v>
      </c>
      <c r="AQ17" s="13">
        <v>3.88</v>
      </c>
      <c r="AR17" s="13">
        <v>7.53</v>
      </c>
      <c r="AS17" s="13">
        <v>3465.85</v>
      </c>
      <c r="AT17" s="13">
        <v>527.38</v>
      </c>
      <c r="AU17" s="13">
        <v>15.22</v>
      </c>
    </row>
    <row r="18" spans="1:47" s="11" customFormat="1" ht="21" customHeight="1" thickBot="1" x14ac:dyDescent="0.3">
      <c r="A18" s="36">
        <v>12</v>
      </c>
      <c r="B18" s="12" t="s">
        <v>38</v>
      </c>
      <c r="C18" s="12">
        <v>91</v>
      </c>
      <c r="D18" s="12">
        <v>70</v>
      </c>
      <c r="E18" s="12">
        <v>139</v>
      </c>
      <c r="F18" s="13">
        <v>3398.35</v>
      </c>
      <c r="G18" s="13">
        <v>441.62</v>
      </c>
      <c r="H18" s="13">
        <f t="shared" si="0"/>
        <v>12.995129989553755</v>
      </c>
      <c r="I18" s="13">
        <v>742.16</v>
      </c>
      <c r="J18" s="13">
        <v>21.91</v>
      </c>
      <c r="K18" s="13">
        <v>2.95</v>
      </c>
      <c r="L18" s="13">
        <v>4140.51</v>
      </c>
      <c r="M18" s="13">
        <v>463.53</v>
      </c>
      <c r="N18" s="13">
        <v>11.19</v>
      </c>
      <c r="O18" s="13">
        <v>199.01</v>
      </c>
      <c r="P18" s="13">
        <v>0.1</v>
      </c>
      <c r="Q18" s="13">
        <v>0.05</v>
      </c>
      <c r="R18" s="13">
        <v>247.05</v>
      </c>
      <c r="S18" s="13">
        <v>29.02</v>
      </c>
      <c r="T18" s="13">
        <v>11.75</v>
      </c>
      <c r="U18" s="13">
        <v>4586.57</v>
      </c>
      <c r="V18" s="13">
        <v>492.65</v>
      </c>
      <c r="W18" s="37">
        <v>10.74</v>
      </c>
      <c r="X18" s="25">
        <v>2409.5500000000002</v>
      </c>
      <c r="Y18" s="13">
        <v>1321.03</v>
      </c>
      <c r="Z18" s="13">
        <v>54.82</v>
      </c>
      <c r="AA18" s="13">
        <v>70.48</v>
      </c>
      <c r="AB18" s="13">
        <v>0</v>
      </c>
      <c r="AC18" s="13">
        <v>0</v>
      </c>
      <c r="AD18" s="13">
        <v>100.22</v>
      </c>
      <c r="AE18" s="13">
        <v>6.02</v>
      </c>
      <c r="AF18" s="13">
        <v>6.01</v>
      </c>
      <c r="AG18" s="13">
        <v>427.26</v>
      </c>
      <c r="AH18" s="13">
        <v>139.66999999999999</v>
      </c>
      <c r="AI18" s="13">
        <v>32.69</v>
      </c>
      <c r="AJ18" s="13">
        <v>47.26</v>
      </c>
      <c r="AK18" s="13">
        <v>20</v>
      </c>
      <c r="AL18" s="13">
        <v>42.32</v>
      </c>
      <c r="AM18" s="13">
        <v>26.13</v>
      </c>
      <c r="AN18" s="13">
        <v>0</v>
      </c>
      <c r="AO18" s="13">
        <v>0</v>
      </c>
      <c r="AP18" s="13">
        <v>155.15</v>
      </c>
      <c r="AQ18" s="13">
        <v>272.52999999999997</v>
      </c>
      <c r="AR18" s="13">
        <v>175.66</v>
      </c>
      <c r="AS18" s="13">
        <v>7822.62</v>
      </c>
      <c r="AT18" s="13">
        <v>2251.9</v>
      </c>
      <c r="AU18" s="13">
        <v>28.79</v>
      </c>
    </row>
    <row r="19" spans="1:47" s="20" customFormat="1" ht="21" customHeight="1" thickBot="1" x14ac:dyDescent="0.3">
      <c r="A19" s="16"/>
      <c r="B19" s="17" t="s">
        <v>39</v>
      </c>
      <c r="C19" s="17">
        <v>242</v>
      </c>
      <c r="D19" s="17">
        <v>188</v>
      </c>
      <c r="E19" s="17">
        <v>444</v>
      </c>
      <c r="F19" s="18">
        <f>SUM(F15:F18)</f>
        <v>7152.49</v>
      </c>
      <c r="G19" s="18">
        <f>SUM(G15:G18)</f>
        <v>889.86</v>
      </c>
      <c r="H19" s="18">
        <f t="shared" si="0"/>
        <v>12.441261714451892</v>
      </c>
      <c r="I19" s="18">
        <f t="shared" ref="I19:J19" si="27">SUM(I15:I18)</f>
        <v>1692.9</v>
      </c>
      <c r="J19" s="18">
        <f t="shared" si="27"/>
        <v>347.18000000000006</v>
      </c>
      <c r="K19" s="18">
        <f t="shared" ref="K19:K20" si="28">J19/I19*100</f>
        <v>20.508004016775949</v>
      </c>
      <c r="L19" s="18">
        <f t="shared" ref="L19:M19" si="29">SUM(L15:L18)</f>
        <v>8845.39</v>
      </c>
      <c r="M19" s="18">
        <f t="shared" si="29"/>
        <v>1237.04</v>
      </c>
      <c r="N19" s="18">
        <f t="shared" ref="N19:N20" si="30">M19/L19*100</f>
        <v>13.985138021048252</v>
      </c>
      <c r="O19" s="18">
        <f t="shared" ref="O19:P19" si="31">SUM(O15:O18)</f>
        <v>558.29</v>
      </c>
      <c r="P19" s="18">
        <f t="shared" si="31"/>
        <v>15.57</v>
      </c>
      <c r="Q19" s="18">
        <f t="shared" ref="Q19:Q20" si="32">P19/O19*100</f>
        <v>2.7888731662755917</v>
      </c>
      <c r="R19" s="18">
        <f t="shared" ref="R19:S19" si="33">SUM(R15:R18)</f>
        <v>597.73</v>
      </c>
      <c r="S19" s="18">
        <f t="shared" si="33"/>
        <v>156.77000000000001</v>
      </c>
      <c r="T19" s="18">
        <f t="shared" ref="T19:T20" si="34">S19/R19*100</f>
        <v>26.227560938885453</v>
      </c>
      <c r="U19" s="18">
        <f t="shared" ref="U19:V19" si="35">SUM(U15:U18)</f>
        <v>10001.41</v>
      </c>
      <c r="V19" s="18">
        <f t="shared" si="35"/>
        <v>1409.3799999999999</v>
      </c>
      <c r="W19" s="19">
        <f t="shared" ref="W19:W20" si="36">V19/U19*100</f>
        <v>14.091813054359333</v>
      </c>
      <c r="X19" s="27">
        <f t="shared" ref="X19:Y19" si="37">SUM(X15:X18)</f>
        <v>6686.01</v>
      </c>
      <c r="Y19" s="18">
        <f t="shared" si="37"/>
        <v>2640.2200000000003</v>
      </c>
      <c r="Z19" s="18">
        <f t="shared" ref="Z19:Z20" si="38">Y19/X19*100</f>
        <v>39.48872346885512</v>
      </c>
      <c r="AA19" s="18">
        <f t="shared" ref="AA19:AB19" si="39">SUM(AA15:AA18)</f>
        <v>226.79000000000002</v>
      </c>
      <c r="AB19" s="18">
        <f t="shared" si="39"/>
        <v>0</v>
      </c>
      <c r="AC19" s="18">
        <f t="shared" ref="AC19:AC20" si="40">AB19/AA19*100</f>
        <v>0</v>
      </c>
      <c r="AD19" s="18">
        <f t="shared" ref="AD19:AE19" si="41">SUM(AD15:AD18)</f>
        <v>267.36</v>
      </c>
      <c r="AE19" s="18">
        <f t="shared" si="41"/>
        <v>17.54</v>
      </c>
      <c r="AF19" s="18">
        <f t="shared" ref="AF19:AF20" si="42">AE19/AD19*100</f>
        <v>6.5604428485936559</v>
      </c>
      <c r="AG19" s="18">
        <f t="shared" ref="AG19:AH19" si="43">SUM(AG15:AG18)</f>
        <v>1229.8499999999999</v>
      </c>
      <c r="AH19" s="18">
        <f t="shared" si="43"/>
        <v>416.37</v>
      </c>
      <c r="AI19" s="18">
        <f t="shared" ref="AI19:AI20" si="44">AH19/AG19*100</f>
        <v>33.855348213196734</v>
      </c>
      <c r="AJ19" s="18">
        <f t="shared" ref="AJ19:AK19" si="45">SUM(AJ15:AJ18)</f>
        <v>159.88999999999999</v>
      </c>
      <c r="AK19" s="18">
        <f t="shared" si="45"/>
        <v>20</v>
      </c>
      <c r="AL19" s="18">
        <f t="shared" ref="AL19:AL20" si="46">AK19/AJ19*100</f>
        <v>12.508599662267811</v>
      </c>
      <c r="AM19" s="18">
        <f t="shared" ref="AM19:AN19" si="47">SUM(AM15:AM18)</f>
        <v>76.62</v>
      </c>
      <c r="AN19" s="18">
        <f t="shared" si="47"/>
        <v>0</v>
      </c>
      <c r="AO19" s="18">
        <f t="shared" ref="AO19:AO20" si="48">AN19/AM19*100</f>
        <v>0</v>
      </c>
      <c r="AP19" s="18">
        <f t="shared" ref="AP19:AQ19" si="49">SUM(AP15:AP18)</f>
        <v>320.45000000000005</v>
      </c>
      <c r="AQ19" s="18">
        <f t="shared" si="49"/>
        <v>283.39</v>
      </c>
      <c r="AR19" s="18">
        <f t="shared" ref="AR19:AR20" si="50">AQ19/AP19*100</f>
        <v>88.435013262599455</v>
      </c>
      <c r="AS19" s="18">
        <f t="shared" ref="AS19:AT19" si="51">SUM(AS15:AS18)</f>
        <v>18968.38</v>
      </c>
      <c r="AT19" s="18">
        <f t="shared" si="51"/>
        <v>4786.8999999999996</v>
      </c>
      <c r="AU19" s="19">
        <f t="shared" ref="AU19:AU20" si="52">AT19/AS19*100</f>
        <v>25.236208890796153</v>
      </c>
    </row>
    <row r="20" spans="1:47" s="20" customFormat="1" ht="21" customHeight="1" thickBot="1" x14ac:dyDescent="0.3">
      <c r="A20" s="16"/>
      <c r="B20" s="17" t="s">
        <v>40</v>
      </c>
      <c r="C20" s="17">
        <v>4181</v>
      </c>
      <c r="D20" s="17">
        <v>2615</v>
      </c>
      <c r="E20" s="17">
        <v>3932</v>
      </c>
      <c r="F20" s="18">
        <f>F14+F19</f>
        <v>94833.44</v>
      </c>
      <c r="G20" s="18">
        <f>G14+G19</f>
        <v>38497.79</v>
      </c>
      <c r="H20" s="18">
        <f t="shared" si="0"/>
        <v>40.595163478199254</v>
      </c>
      <c r="I20" s="18">
        <f t="shared" ref="I20:J20" si="53">I14+I19</f>
        <v>20339.21</v>
      </c>
      <c r="J20" s="18">
        <f t="shared" si="53"/>
        <v>5277.42</v>
      </c>
      <c r="K20" s="18">
        <f t="shared" si="28"/>
        <v>25.94702547444075</v>
      </c>
      <c r="L20" s="18">
        <f t="shared" ref="L20:M20" si="54">L14+L19</f>
        <v>115172.65000000001</v>
      </c>
      <c r="M20" s="18">
        <f t="shared" si="54"/>
        <v>43775.21</v>
      </c>
      <c r="N20" s="18">
        <f t="shared" si="30"/>
        <v>38.008337917031518</v>
      </c>
      <c r="O20" s="18">
        <f t="shared" ref="O20:P20" si="55">O14+O19</f>
        <v>7310.1500000000005</v>
      </c>
      <c r="P20" s="18">
        <f t="shared" si="55"/>
        <v>1489.0599999999997</v>
      </c>
      <c r="Q20" s="18">
        <f t="shared" si="32"/>
        <v>20.369759854448947</v>
      </c>
      <c r="R20" s="18">
        <f t="shared" ref="R20:S20" si="56">R14+R19</f>
        <v>7341.5599999999995</v>
      </c>
      <c r="S20" s="18">
        <f t="shared" si="56"/>
        <v>10176.1</v>
      </c>
      <c r="T20" s="18">
        <f t="shared" si="34"/>
        <v>138.60950533674043</v>
      </c>
      <c r="U20" s="18">
        <f t="shared" ref="U20:V20" si="57">U14+U19</f>
        <v>129824.36</v>
      </c>
      <c r="V20" s="18">
        <f t="shared" si="57"/>
        <v>55440.369999999995</v>
      </c>
      <c r="W20" s="19">
        <f t="shared" si="36"/>
        <v>42.70413503290137</v>
      </c>
      <c r="X20" s="27">
        <f t="shared" ref="X20:Y20" si="58">X14+X19</f>
        <v>65541.959999999992</v>
      </c>
      <c r="Y20" s="18">
        <f t="shared" si="58"/>
        <v>79699.520000000004</v>
      </c>
      <c r="Z20" s="18">
        <f t="shared" si="38"/>
        <v>121.600757743589</v>
      </c>
      <c r="AA20" s="18">
        <f t="shared" ref="AA20:AB20" si="59">AA14+AA19</f>
        <v>2711.2</v>
      </c>
      <c r="AB20" s="18">
        <f t="shared" si="59"/>
        <v>125.21</v>
      </c>
      <c r="AC20" s="18">
        <f t="shared" si="40"/>
        <v>4.6182502213042191</v>
      </c>
      <c r="AD20" s="18">
        <f t="shared" ref="AD20:AE20" si="60">AD14+AD19</f>
        <v>2377.94</v>
      </c>
      <c r="AE20" s="18">
        <f t="shared" si="60"/>
        <v>511.65000000000003</v>
      </c>
      <c r="AF20" s="18">
        <f t="shared" si="42"/>
        <v>21.516522704525766</v>
      </c>
      <c r="AG20" s="18">
        <f t="shared" ref="AG20:AH20" si="61">AG14+AG19</f>
        <v>12557.660000000002</v>
      </c>
      <c r="AH20" s="18">
        <f t="shared" si="61"/>
        <v>2521.48</v>
      </c>
      <c r="AI20" s="18">
        <f t="shared" si="44"/>
        <v>20.079218580531723</v>
      </c>
      <c r="AJ20" s="18">
        <f t="shared" ref="AJ20:AK20" si="62">AJ14+AJ19</f>
        <v>1584.6099999999997</v>
      </c>
      <c r="AK20" s="18">
        <f t="shared" si="62"/>
        <v>31.5</v>
      </c>
      <c r="AL20" s="18">
        <f t="shared" si="46"/>
        <v>1.9878708325707908</v>
      </c>
      <c r="AM20" s="18">
        <f t="shared" ref="AM20:AN20" si="63">AM14+AM19</f>
        <v>1459.1399999999999</v>
      </c>
      <c r="AN20" s="18">
        <f t="shared" si="63"/>
        <v>14.74</v>
      </c>
      <c r="AO20" s="18">
        <f t="shared" si="48"/>
        <v>1.0101840810340339</v>
      </c>
      <c r="AP20" s="18">
        <f t="shared" ref="AP20:AQ20" si="64">AP14+AP19</f>
        <v>3089.6900000000005</v>
      </c>
      <c r="AQ20" s="18">
        <f t="shared" si="64"/>
        <v>290.22999999999996</v>
      </c>
      <c r="AR20" s="18">
        <f t="shared" si="50"/>
        <v>9.3934990241739431</v>
      </c>
      <c r="AS20" s="18">
        <f t="shared" ref="AS20:AT20" si="65">AS14+AS19</f>
        <v>219146.56</v>
      </c>
      <c r="AT20" s="18">
        <f t="shared" si="65"/>
        <v>138634.69999999998</v>
      </c>
      <c r="AU20" s="19">
        <f t="shared" si="52"/>
        <v>63.261180097921674</v>
      </c>
    </row>
    <row r="21" spans="1:47" s="11" customFormat="1" ht="21" customHeight="1" x14ac:dyDescent="0.25">
      <c r="A21" s="36">
        <v>13</v>
      </c>
      <c r="B21" s="12" t="s">
        <v>41</v>
      </c>
      <c r="C21" s="12">
        <v>67</v>
      </c>
      <c r="D21" s="12">
        <v>121</v>
      </c>
      <c r="E21" s="12">
        <v>271</v>
      </c>
      <c r="F21" s="13">
        <v>1314.01</v>
      </c>
      <c r="G21" s="13">
        <v>2165.87</v>
      </c>
      <c r="H21" s="13">
        <f t="shared" si="0"/>
        <v>164.82903478664545</v>
      </c>
      <c r="I21" s="13">
        <v>424.7</v>
      </c>
      <c r="J21" s="13">
        <v>455.05</v>
      </c>
      <c r="K21" s="13">
        <v>107.15</v>
      </c>
      <c r="L21" s="13">
        <v>1738.71</v>
      </c>
      <c r="M21" s="13">
        <v>2620.92</v>
      </c>
      <c r="N21" s="13">
        <v>150.74</v>
      </c>
      <c r="O21" s="13">
        <v>146.01</v>
      </c>
      <c r="P21" s="13">
        <v>12.51</v>
      </c>
      <c r="Q21" s="13">
        <v>8.57</v>
      </c>
      <c r="R21" s="13">
        <v>155.53</v>
      </c>
      <c r="S21" s="13">
        <v>2249.92</v>
      </c>
      <c r="T21" s="13">
        <v>1446.61</v>
      </c>
      <c r="U21" s="13">
        <v>2040.25</v>
      </c>
      <c r="V21" s="13">
        <v>4883.3500000000004</v>
      </c>
      <c r="W21" s="37">
        <v>239.35</v>
      </c>
      <c r="X21" s="25">
        <v>2747.63</v>
      </c>
      <c r="Y21" s="13">
        <v>12891.71</v>
      </c>
      <c r="Z21" s="13">
        <v>469.19</v>
      </c>
      <c r="AA21" s="13">
        <v>198.38</v>
      </c>
      <c r="AB21" s="13">
        <v>43.93</v>
      </c>
      <c r="AC21" s="13">
        <v>22.14</v>
      </c>
      <c r="AD21" s="13">
        <v>76.930000000000007</v>
      </c>
      <c r="AE21" s="13">
        <v>9.19</v>
      </c>
      <c r="AF21" s="13">
        <v>11.95</v>
      </c>
      <c r="AG21" s="13">
        <v>526.23</v>
      </c>
      <c r="AH21" s="13">
        <v>88.55</v>
      </c>
      <c r="AI21" s="13">
        <v>16.829999999999998</v>
      </c>
      <c r="AJ21" s="13">
        <v>41.38</v>
      </c>
      <c r="AK21" s="13">
        <v>0</v>
      </c>
      <c r="AL21" s="13">
        <v>0</v>
      </c>
      <c r="AM21" s="13">
        <v>31.48</v>
      </c>
      <c r="AN21" s="13">
        <v>0</v>
      </c>
      <c r="AO21" s="13">
        <v>0</v>
      </c>
      <c r="AP21" s="13">
        <v>99.45</v>
      </c>
      <c r="AQ21" s="13">
        <v>215.29</v>
      </c>
      <c r="AR21" s="13">
        <v>216.48</v>
      </c>
      <c r="AS21" s="13">
        <v>5761.73</v>
      </c>
      <c r="AT21" s="13">
        <v>18132.02</v>
      </c>
      <c r="AU21" s="13">
        <v>314.7</v>
      </c>
    </row>
    <row r="22" spans="1:47" s="11" customFormat="1" ht="21" customHeight="1" x14ac:dyDescent="0.25">
      <c r="A22" s="36">
        <v>14</v>
      </c>
      <c r="B22" s="12" t="s">
        <v>42</v>
      </c>
      <c r="C22" s="12">
        <v>115</v>
      </c>
      <c r="D22" s="12">
        <v>246</v>
      </c>
      <c r="E22" s="12">
        <v>184</v>
      </c>
      <c r="F22" s="13">
        <v>272.73</v>
      </c>
      <c r="G22" s="13">
        <v>0</v>
      </c>
      <c r="H22" s="13">
        <f t="shared" si="0"/>
        <v>0</v>
      </c>
      <c r="I22" s="13">
        <v>262.26</v>
      </c>
      <c r="J22" s="13">
        <v>247.99</v>
      </c>
      <c r="K22" s="13">
        <v>94.56</v>
      </c>
      <c r="L22" s="13">
        <v>534.99</v>
      </c>
      <c r="M22" s="13">
        <v>247.99</v>
      </c>
      <c r="N22" s="13">
        <v>46.35</v>
      </c>
      <c r="O22" s="13">
        <v>25.26</v>
      </c>
      <c r="P22" s="13">
        <v>1.02</v>
      </c>
      <c r="Q22" s="13">
        <v>4.04</v>
      </c>
      <c r="R22" s="13">
        <v>78.42</v>
      </c>
      <c r="S22" s="13">
        <v>468.26</v>
      </c>
      <c r="T22" s="13">
        <v>597.12</v>
      </c>
      <c r="U22" s="13">
        <v>638.66999999999996</v>
      </c>
      <c r="V22" s="13">
        <v>717.27</v>
      </c>
      <c r="W22" s="37">
        <v>112.31</v>
      </c>
      <c r="X22" s="25">
        <v>931.62</v>
      </c>
      <c r="Y22" s="13">
        <v>604.39</v>
      </c>
      <c r="Z22" s="13">
        <v>64.88</v>
      </c>
      <c r="AA22" s="13">
        <v>89</v>
      </c>
      <c r="AB22" s="13">
        <v>0</v>
      </c>
      <c r="AC22" s="13">
        <v>0</v>
      </c>
      <c r="AD22" s="13">
        <v>19.670000000000002</v>
      </c>
      <c r="AE22" s="13">
        <v>0</v>
      </c>
      <c r="AF22" s="13">
        <v>0</v>
      </c>
      <c r="AG22" s="13">
        <v>149.86000000000001</v>
      </c>
      <c r="AH22" s="13">
        <v>22.17</v>
      </c>
      <c r="AI22" s="13">
        <v>14.79</v>
      </c>
      <c r="AJ22" s="13">
        <v>6.59</v>
      </c>
      <c r="AK22" s="13">
        <v>0</v>
      </c>
      <c r="AL22" s="13">
        <v>0</v>
      </c>
      <c r="AM22" s="13">
        <v>1.81</v>
      </c>
      <c r="AN22" s="13">
        <v>0</v>
      </c>
      <c r="AO22" s="13">
        <v>0</v>
      </c>
      <c r="AP22" s="13">
        <v>137.97</v>
      </c>
      <c r="AQ22" s="13">
        <v>2417.0700000000002</v>
      </c>
      <c r="AR22" s="13">
        <v>1751.88</v>
      </c>
      <c r="AS22" s="13">
        <v>1975.19</v>
      </c>
      <c r="AT22" s="13">
        <v>3760.9</v>
      </c>
      <c r="AU22" s="13">
        <v>190.41</v>
      </c>
    </row>
    <row r="23" spans="1:47" s="11" customFormat="1" ht="21" customHeight="1" x14ac:dyDescent="0.25">
      <c r="A23" s="36">
        <v>15</v>
      </c>
      <c r="B23" s="12" t="s">
        <v>43</v>
      </c>
      <c r="C23" s="12">
        <v>5</v>
      </c>
      <c r="D23" s="12">
        <v>4</v>
      </c>
      <c r="E23" s="12">
        <v>20</v>
      </c>
      <c r="F23" s="13">
        <v>52.18</v>
      </c>
      <c r="G23" s="13">
        <v>150.53</v>
      </c>
      <c r="H23" s="13">
        <f t="shared" si="0"/>
        <v>288.48217707934072</v>
      </c>
      <c r="I23" s="13">
        <v>21.27</v>
      </c>
      <c r="J23" s="13">
        <v>2.06</v>
      </c>
      <c r="K23" s="13">
        <v>9.69</v>
      </c>
      <c r="L23" s="13">
        <v>73.45</v>
      </c>
      <c r="M23" s="13">
        <v>152.59</v>
      </c>
      <c r="N23" s="13">
        <v>207.75</v>
      </c>
      <c r="O23" s="13">
        <v>16.079999999999998</v>
      </c>
      <c r="P23" s="13">
        <v>0.09</v>
      </c>
      <c r="Q23" s="13">
        <v>0.56000000000000005</v>
      </c>
      <c r="R23" s="13">
        <v>23.8</v>
      </c>
      <c r="S23" s="13">
        <v>0.13</v>
      </c>
      <c r="T23" s="13">
        <v>0.55000000000000004</v>
      </c>
      <c r="U23" s="13">
        <v>113.33</v>
      </c>
      <c r="V23" s="13">
        <v>152.81</v>
      </c>
      <c r="W23" s="37">
        <v>134.84</v>
      </c>
      <c r="X23" s="25">
        <v>357.95</v>
      </c>
      <c r="Y23" s="13">
        <v>266.04000000000002</v>
      </c>
      <c r="Z23" s="13">
        <v>74.319999999999993</v>
      </c>
      <c r="AA23" s="13">
        <v>33.14</v>
      </c>
      <c r="AB23" s="13">
        <v>0</v>
      </c>
      <c r="AC23" s="13">
        <v>0</v>
      </c>
      <c r="AD23" s="13">
        <v>5.95</v>
      </c>
      <c r="AE23" s="13">
        <v>0.17</v>
      </c>
      <c r="AF23" s="13">
        <v>2.86</v>
      </c>
      <c r="AG23" s="13">
        <v>67.900000000000006</v>
      </c>
      <c r="AH23" s="13">
        <v>5.27</v>
      </c>
      <c r="AI23" s="13">
        <v>7.76</v>
      </c>
      <c r="AJ23" s="13">
        <v>2.19</v>
      </c>
      <c r="AK23" s="13">
        <v>0</v>
      </c>
      <c r="AL23" s="13">
        <v>0</v>
      </c>
      <c r="AM23" s="13">
        <v>11.6</v>
      </c>
      <c r="AN23" s="13">
        <v>0.01</v>
      </c>
      <c r="AO23" s="13">
        <v>0.09</v>
      </c>
      <c r="AP23" s="13">
        <v>4.6500000000000004</v>
      </c>
      <c r="AQ23" s="13">
        <v>4.68</v>
      </c>
      <c r="AR23" s="13">
        <v>100.65</v>
      </c>
      <c r="AS23" s="13">
        <v>596.71</v>
      </c>
      <c r="AT23" s="13">
        <v>428.98</v>
      </c>
      <c r="AU23" s="13">
        <v>71.89</v>
      </c>
    </row>
    <row r="24" spans="1:47" s="11" customFormat="1" ht="21" customHeight="1" x14ac:dyDescent="0.25">
      <c r="A24" s="36">
        <v>16</v>
      </c>
      <c r="B24" s="12" t="s">
        <v>44</v>
      </c>
      <c r="C24" s="12">
        <v>180</v>
      </c>
      <c r="D24" s="12">
        <v>297</v>
      </c>
      <c r="E24" s="12">
        <v>314</v>
      </c>
      <c r="F24" s="13">
        <v>3182.67</v>
      </c>
      <c r="G24" s="13">
        <v>538.89</v>
      </c>
      <c r="H24" s="13">
        <f t="shared" si="0"/>
        <v>16.932009916202436</v>
      </c>
      <c r="I24" s="13">
        <v>861.24</v>
      </c>
      <c r="J24" s="13">
        <v>2929.83</v>
      </c>
      <c r="K24" s="13">
        <v>340.19</v>
      </c>
      <c r="L24" s="13">
        <v>4043.91</v>
      </c>
      <c r="M24" s="13">
        <v>3468.72</v>
      </c>
      <c r="N24" s="13">
        <v>85.78</v>
      </c>
      <c r="O24" s="13">
        <v>297.11</v>
      </c>
      <c r="P24" s="13">
        <v>102.3</v>
      </c>
      <c r="Q24" s="13">
        <v>34.43</v>
      </c>
      <c r="R24" s="13">
        <v>368.02</v>
      </c>
      <c r="S24" s="13">
        <v>2728.39</v>
      </c>
      <c r="T24" s="13">
        <v>741.37</v>
      </c>
      <c r="U24" s="13">
        <v>4709.04</v>
      </c>
      <c r="V24" s="13">
        <v>6299.41</v>
      </c>
      <c r="W24" s="37">
        <v>133.77000000000001</v>
      </c>
      <c r="X24" s="25">
        <v>6633.15</v>
      </c>
      <c r="Y24" s="13">
        <v>30542.1</v>
      </c>
      <c r="Z24" s="13">
        <v>460.45</v>
      </c>
      <c r="AA24" s="13">
        <v>320.31</v>
      </c>
      <c r="AB24" s="13">
        <v>0</v>
      </c>
      <c r="AC24" s="13">
        <v>0</v>
      </c>
      <c r="AD24" s="13">
        <v>128.77000000000001</v>
      </c>
      <c r="AE24" s="13">
        <v>5.25</v>
      </c>
      <c r="AF24" s="13">
        <v>4.08</v>
      </c>
      <c r="AG24" s="13">
        <v>1250.3699999999999</v>
      </c>
      <c r="AH24" s="13">
        <v>757.25</v>
      </c>
      <c r="AI24" s="13">
        <v>60.56</v>
      </c>
      <c r="AJ24" s="13">
        <v>79.09</v>
      </c>
      <c r="AK24" s="13">
        <v>0</v>
      </c>
      <c r="AL24" s="13">
        <v>0</v>
      </c>
      <c r="AM24" s="13">
        <v>85.38</v>
      </c>
      <c r="AN24" s="13">
        <v>0</v>
      </c>
      <c r="AO24" s="13">
        <v>0</v>
      </c>
      <c r="AP24" s="13">
        <v>157.5</v>
      </c>
      <c r="AQ24" s="13">
        <v>503.24</v>
      </c>
      <c r="AR24" s="13">
        <v>319.52</v>
      </c>
      <c r="AS24" s="13">
        <v>13363.61</v>
      </c>
      <c r="AT24" s="13">
        <v>38107.25</v>
      </c>
      <c r="AU24" s="13">
        <v>285.16000000000003</v>
      </c>
    </row>
    <row r="25" spans="1:47" s="11" customFormat="1" ht="21" customHeight="1" x14ac:dyDescent="0.25">
      <c r="A25" s="36">
        <v>17</v>
      </c>
      <c r="B25" s="12" t="s">
        <v>45</v>
      </c>
      <c r="C25" s="12">
        <v>46</v>
      </c>
      <c r="D25" s="12">
        <v>86</v>
      </c>
      <c r="E25" s="12">
        <v>251</v>
      </c>
      <c r="F25" s="13">
        <v>1222.78</v>
      </c>
      <c r="G25" s="13">
        <v>288.48</v>
      </c>
      <c r="H25" s="13">
        <f t="shared" si="0"/>
        <v>23.592142494970478</v>
      </c>
      <c r="I25" s="13">
        <v>348.7</v>
      </c>
      <c r="J25" s="13">
        <v>907.27</v>
      </c>
      <c r="K25" s="13">
        <v>260.19</v>
      </c>
      <c r="L25" s="13">
        <v>1571.48</v>
      </c>
      <c r="M25" s="13">
        <v>1195.75</v>
      </c>
      <c r="N25" s="13">
        <v>76.09</v>
      </c>
      <c r="O25" s="13">
        <v>127.34</v>
      </c>
      <c r="P25" s="13">
        <v>0</v>
      </c>
      <c r="Q25" s="13">
        <v>0</v>
      </c>
      <c r="R25" s="13">
        <v>176.07</v>
      </c>
      <c r="S25" s="13">
        <v>905.21</v>
      </c>
      <c r="T25" s="13">
        <v>514.12</v>
      </c>
      <c r="U25" s="13">
        <v>1874.89</v>
      </c>
      <c r="V25" s="13">
        <v>2100.96</v>
      </c>
      <c r="W25" s="37">
        <v>112.06</v>
      </c>
      <c r="X25" s="25">
        <v>6281.74</v>
      </c>
      <c r="Y25" s="13">
        <v>14338.75</v>
      </c>
      <c r="Z25" s="13">
        <v>228.26</v>
      </c>
      <c r="AA25" s="13">
        <v>290.45999999999998</v>
      </c>
      <c r="AB25" s="13">
        <v>23.97</v>
      </c>
      <c r="AC25" s="13">
        <v>8.25</v>
      </c>
      <c r="AD25" s="13">
        <v>92.79</v>
      </c>
      <c r="AE25" s="13">
        <v>39.89</v>
      </c>
      <c r="AF25" s="13">
        <v>42.99</v>
      </c>
      <c r="AG25" s="13">
        <v>735.38</v>
      </c>
      <c r="AH25" s="13">
        <v>257.88</v>
      </c>
      <c r="AI25" s="13">
        <v>35.07</v>
      </c>
      <c r="AJ25" s="13">
        <v>50.44</v>
      </c>
      <c r="AK25" s="13">
        <v>0</v>
      </c>
      <c r="AL25" s="13">
        <v>0</v>
      </c>
      <c r="AM25" s="13">
        <v>124.78</v>
      </c>
      <c r="AN25" s="13">
        <v>0</v>
      </c>
      <c r="AO25" s="13">
        <v>0</v>
      </c>
      <c r="AP25" s="13">
        <v>96.43</v>
      </c>
      <c r="AQ25" s="13">
        <v>48.24</v>
      </c>
      <c r="AR25" s="13">
        <v>50.03</v>
      </c>
      <c r="AS25" s="13">
        <v>9546.91</v>
      </c>
      <c r="AT25" s="13">
        <v>16809.689999999999</v>
      </c>
      <c r="AU25" s="13">
        <v>176.07</v>
      </c>
    </row>
    <row r="26" spans="1:47" s="11" customFormat="1" ht="21" customHeight="1" x14ac:dyDescent="0.25">
      <c r="A26" s="36">
        <v>18</v>
      </c>
      <c r="B26" s="12" t="s">
        <v>46</v>
      </c>
      <c r="C26" s="12">
        <v>21</v>
      </c>
      <c r="D26" s="12">
        <v>20</v>
      </c>
      <c r="E26" s="12">
        <v>78</v>
      </c>
      <c r="F26" s="13">
        <v>580.15</v>
      </c>
      <c r="G26" s="13">
        <v>91.43</v>
      </c>
      <c r="H26" s="13">
        <f t="shared" si="0"/>
        <v>15.759717314487634</v>
      </c>
      <c r="I26" s="13">
        <v>154.55000000000001</v>
      </c>
      <c r="J26" s="13">
        <v>6.9</v>
      </c>
      <c r="K26" s="13">
        <v>4.46</v>
      </c>
      <c r="L26" s="13">
        <v>734.7</v>
      </c>
      <c r="M26" s="13">
        <v>98.33</v>
      </c>
      <c r="N26" s="13">
        <v>13.38</v>
      </c>
      <c r="O26" s="13">
        <v>80.89</v>
      </c>
      <c r="P26" s="13">
        <v>0.98</v>
      </c>
      <c r="Q26" s="13">
        <v>1.21</v>
      </c>
      <c r="R26" s="13">
        <v>113.4</v>
      </c>
      <c r="S26" s="13">
        <v>41.69</v>
      </c>
      <c r="T26" s="13">
        <v>36.76</v>
      </c>
      <c r="U26" s="13">
        <v>928.99</v>
      </c>
      <c r="V26" s="13">
        <v>141</v>
      </c>
      <c r="W26" s="37">
        <v>15.18</v>
      </c>
      <c r="X26" s="25">
        <v>1365.4</v>
      </c>
      <c r="Y26" s="13">
        <v>887.47</v>
      </c>
      <c r="Z26" s="13">
        <v>65</v>
      </c>
      <c r="AA26" s="13">
        <v>37.67</v>
      </c>
      <c r="AB26" s="13">
        <v>0</v>
      </c>
      <c r="AC26" s="13">
        <v>0</v>
      </c>
      <c r="AD26" s="13">
        <v>38.69</v>
      </c>
      <c r="AE26" s="13">
        <v>8</v>
      </c>
      <c r="AF26" s="13">
        <v>20.68</v>
      </c>
      <c r="AG26" s="13">
        <v>269.56</v>
      </c>
      <c r="AH26" s="13">
        <v>7.87</v>
      </c>
      <c r="AI26" s="13">
        <v>2.92</v>
      </c>
      <c r="AJ26" s="13">
        <v>19.16</v>
      </c>
      <c r="AK26" s="13">
        <v>11.34</v>
      </c>
      <c r="AL26" s="13">
        <v>59.19</v>
      </c>
      <c r="AM26" s="13">
        <v>42.05</v>
      </c>
      <c r="AN26" s="13">
        <v>0</v>
      </c>
      <c r="AO26" s="13">
        <v>0</v>
      </c>
      <c r="AP26" s="13">
        <v>27.42</v>
      </c>
      <c r="AQ26" s="13">
        <v>2.08</v>
      </c>
      <c r="AR26" s="13">
        <v>7.59</v>
      </c>
      <c r="AS26" s="13">
        <v>2728.94</v>
      </c>
      <c r="AT26" s="13">
        <v>1057.76</v>
      </c>
      <c r="AU26" s="13">
        <v>38.76</v>
      </c>
    </row>
    <row r="27" spans="1:47" s="11" customFormat="1" ht="21" customHeight="1" x14ac:dyDescent="0.25">
      <c r="A27" s="36">
        <v>19</v>
      </c>
      <c r="B27" s="12" t="s">
        <v>47</v>
      </c>
      <c r="C27" s="12">
        <v>15</v>
      </c>
      <c r="D27" s="12">
        <v>24</v>
      </c>
      <c r="E27" s="12">
        <v>117</v>
      </c>
      <c r="F27" s="13">
        <v>371.22</v>
      </c>
      <c r="G27" s="13">
        <v>0</v>
      </c>
      <c r="H27" s="13">
        <f t="shared" si="0"/>
        <v>0</v>
      </c>
      <c r="I27" s="13">
        <v>112.05</v>
      </c>
      <c r="J27" s="13">
        <v>4758.9799999999996</v>
      </c>
      <c r="K27" s="13">
        <v>4247.1899999999996</v>
      </c>
      <c r="L27" s="13">
        <v>483.27</v>
      </c>
      <c r="M27" s="13">
        <v>4758.9799999999996</v>
      </c>
      <c r="N27" s="13">
        <v>984.75</v>
      </c>
      <c r="O27" s="13">
        <v>34.549999999999997</v>
      </c>
      <c r="P27" s="13">
        <v>9.5500000000000007</v>
      </c>
      <c r="Q27" s="13">
        <v>27.64</v>
      </c>
      <c r="R27" s="13">
        <v>22.85</v>
      </c>
      <c r="S27" s="13">
        <v>9</v>
      </c>
      <c r="T27" s="13">
        <v>39.39</v>
      </c>
      <c r="U27" s="13">
        <v>540.66999999999996</v>
      </c>
      <c r="V27" s="13">
        <v>4777.53</v>
      </c>
      <c r="W27" s="37">
        <v>883.63</v>
      </c>
      <c r="X27" s="25">
        <v>1120.3399999999999</v>
      </c>
      <c r="Y27" s="13">
        <v>3952.2</v>
      </c>
      <c r="Z27" s="13">
        <v>352.77</v>
      </c>
      <c r="AA27" s="13">
        <v>57.96</v>
      </c>
      <c r="AB27" s="13">
        <v>0</v>
      </c>
      <c r="AC27" s="13">
        <v>0</v>
      </c>
      <c r="AD27" s="13">
        <v>32.1</v>
      </c>
      <c r="AE27" s="13">
        <v>0</v>
      </c>
      <c r="AF27" s="13">
        <v>0</v>
      </c>
      <c r="AG27" s="13">
        <v>205.86</v>
      </c>
      <c r="AH27" s="13">
        <v>0.05</v>
      </c>
      <c r="AI27" s="13">
        <v>0.02</v>
      </c>
      <c r="AJ27" s="13">
        <v>20.25</v>
      </c>
      <c r="AK27" s="13">
        <v>9.11</v>
      </c>
      <c r="AL27" s="13">
        <v>44.99</v>
      </c>
      <c r="AM27" s="13">
        <v>4.97</v>
      </c>
      <c r="AN27" s="13">
        <v>0</v>
      </c>
      <c r="AO27" s="13">
        <v>0</v>
      </c>
      <c r="AP27" s="13">
        <v>21.97</v>
      </c>
      <c r="AQ27" s="13">
        <v>2.15</v>
      </c>
      <c r="AR27" s="13">
        <v>9.7899999999999991</v>
      </c>
      <c r="AS27" s="13">
        <v>2004.12</v>
      </c>
      <c r="AT27" s="13">
        <v>8741.0400000000009</v>
      </c>
      <c r="AU27" s="13">
        <v>436.15</v>
      </c>
    </row>
    <row r="28" spans="1:47" s="11" customFormat="1" ht="21" customHeight="1" x14ac:dyDescent="0.25">
      <c r="A28" s="36">
        <v>20</v>
      </c>
      <c r="B28" s="12" t="s">
        <v>48</v>
      </c>
      <c r="C28" s="12">
        <v>0</v>
      </c>
      <c r="D28" s="12">
        <v>1</v>
      </c>
      <c r="E28" s="12">
        <v>15</v>
      </c>
      <c r="F28" s="13">
        <v>2.15</v>
      </c>
      <c r="G28" s="13">
        <v>3.98</v>
      </c>
      <c r="H28" s="13">
        <f t="shared" si="0"/>
        <v>185.11627906976744</v>
      </c>
      <c r="I28" s="13">
        <v>0.69</v>
      </c>
      <c r="J28" s="13">
        <v>0</v>
      </c>
      <c r="K28" s="13">
        <v>0</v>
      </c>
      <c r="L28" s="13">
        <v>2.84</v>
      </c>
      <c r="M28" s="13">
        <v>3.98</v>
      </c>
      <c r="N28" s="13">
        <v>140.13999999999999</v>
      </c>
      <c r="O28" s="13">
        <v>2.99</v>
      </c>
      <c r="P28" s="13">
        <v>0</v>
      </c>
      <c r="Q28" s="13">
        <v>0</v>
      </c>
      <c r="R28" s="13">
        <v>2.34</v>
      </c>
      <c r="S28" s="13">
        <v>0</v>
      </c>
      <c r="T28" s="13">
        <v>0</v>
      </c>
      <c r="U28" s="13">
        <v>8.17</v>
      </c>
      <c r="V28" s="13">
        <v>3.98</v>
      </c>
      <c r="W28" s="37">
        <v>48.71</v>
      </c>
      <c r="X28" s="25">
        <v>208.73</v>
      </c>
      <c r="Y28" s="13">
        <v>235.28</v>
      </c>
      <c r="Z28" s="13">
        <v>112.72</v>
      </c>
      <c r="AA28" s="13">
        <v>22.12</v>
      </c>
      <c r="AB28" s="13">
        <v>0</v>
      </c>
      <c r="AC28" s="13">
        <v>0</v>
      </c>
      <c r="AD28" s="13">
        <v>4.54</v>
      </c>
      <c r="AE28" s="13">
        <v>0.54</v>
      </c>
      <c r="AF28" s="13">
        <v>11.89</v>
      </c>
      <c r="AG28" s="13">
        <v>26.84</v>
      </c>
      <c r="AH28" s="13">
        <v>12.41</v>
      </c>
      <c r="AI28" s="13">
        <v>46.24</v>
      </c>
      <c r="AJ28" s="13">
        <v>2.23</v>
      </c>
      <c r="AK28" s="13">
        <v>0</v>
      </c>
      <c r="AL28" s="13">
        <v>0</v>
      </c>
      <c r="AM28" s="13">
        <v>3.08</v>
      </c>
      <c r="AN28" s="13">
        <v>0</v>
      </c>
      <c r="AO28" s="13">
        <v>0</v>
      </c>
      <c r="AP28" s="13">
        <v>1.7</v>
      </c>
      <c r="AQ28" s="13">
        <v>39.21</v>
      </c>
      <c r="AR28" s="13">
        <v>2306.4699999999998</v>
      </c>
      <c r="AS28" s="13">
        <v>277.41000000000003</v>
      </c>
      <c r="AT28" s="13">
        <v>291.42</v>
      </c>
      <c r="AU28" s="13">
        <v>105.05</v>
      </c>
    </row>
    <row r="29" spans="1:47" s="11" customFormat="1" ht="21" customHeight="1" x14ac:dyDescent="0.25">
      <c r="A29" s="36">
        <v>21</v>
      </c>
      <c r="B29" s="12" t="s">
        <v>49</v>
      </c>
      <c r="C29" s="12">
        <v>0</v>
      </c>
      <c r="D29" s="12">
        <v>0</v>
      </c>
      <c r="E29" s="12">
        <v>10</v>
      </c>
      <c r="F29" s="13">
        <v>4.8</v>
      </c>
      <c r="G29" s="13">
        <v>0.02</v>
      </c>
      <c r="H29" s="13">
        <f t="shared" si="0"/>
        <v>0.41666666666666669</v>
      </c>
      <c r="I29" s="13">
        <v>10.73</v>
      </c>
      <c r="J29" s="13">
        <v>0</v>
      </c>
      <c r="K29" s="13">
        <v>0</v>
      </c>
      <c r="L29" s="13">
        <v>15.53</v>
      </c>
      <c r="M29" s="13">
        <v>0.02</v>
      </c>
      <c r="N29" s="13">
        <v>0.13</v>
      </c>
      <c r="O29" s="13">
        <v>0.2</v>
      </c>
      <c r="P29" s="13">
        <v>2.95</v>
      </c>
      <c r="Q29" s="13">
        <v>1475</v>
      </c>
      <c r="R29" s="13">
        <v>0.8</v>
      </c>
      <c r="S29" s="13">
        <v>0</v>
      </c>
      <c r="T29" s="13">
        <v>0</v>
      </c>
      <c r="U29" s="13">
        <v>16.53</v>
      </c>
      <c r="V29" s="13">
        <v>2.97</v>
      </c>
      <c r="W29" s="37">
        <v>17.97</v>
      </c>
      <c r="X29" s="25">
        <v>133.75</v>
      </c>
      <c r="Y29" s="13">
        <v>38.590000000000003</v>
      </c>
      <c r="Z29" s="13">
        <v>28.85</v>
      </c>
      <c r="AA29" s="13">
        <v>12.68</v>
      </c>
      <c r="AB29" s="13">
        <v>0</v>
      </c>
      <c r="AC29" s="13">
        <v>0</v>
      </c>
      <c r="AD29" s="13">
        <v>1.67</v>
      </c>
      <c r="AE29" s="13">
        <v>0.17</v>
      </c>
      <c r="AF29" s="13">
        <v>10.18</v>
      </c>
      <c r="AG29" s="13">
        <v>24.04</v>
      </c>
      <c r="AH29" s="13">
        <v>4.63</v>
      </c>
      <c r="AI29" s="13">
        <v>19.260000000000002</v>
      </c>
      <c r="AJ29" s="13">
        <v>0.69</v>
      </c>
      <c r="AK29" s="13">
        <v>0</v>
      </c>
      <c r="AL29" s="13">
        <v>0</v>
      </c>
      <c r="AM29" s="13">
        <v>0.92</v>
      </c>
      <c r="AN29" s="13">
        <v>0</v>
      </c>
      <c r="AO29" s="13">
        <v>0</v>
      </c>
      <c r="AP29" s="13">
        <v>3.07</v>
      </c>
      <c r="AQ29" s="13">
        <v>0.04</v>
      </c>
      <c r="AR29" s="13">
        <v>1.3</v>
      </c>
      <c r="AS29" s="13">
        <v>193.35</v>
      </c>
      <c r="AT29" s="13">
        <v>46.4</v>
      </c>
      <c r="AU29" s="13">
        <v>24</v>
      </c>
    </row>
    <row r="30" spans="1:47" s="11" customFormat="1" ht="21" customHeight="1" x14ac:dyDescent="0.25">
      <c r="A30" s="36">
        <v>22</v>
      </c>
      <c r="B30" s="12" t="s">
        <v>50</v>
      </c>
      <c r="C30" s="12">
        <v>18</v>
      </c>
      <c r="D30" s="12">
        <v>9</v>
      </c>
      <c r="E30" s="12">
        <v>85</v>
      </c>
      <c r="F30" s="13">
        <v>93.67</v>
      </c>
      <c r="G30" s="13">
        <v>89.69</v>
      </c>
      <c r="H30" s="13">
        <f t="shared" si="0"/>
        <v>95.751040888224608</v>
      </c>
      <c r="I30" s="13">
        <v>44.04</v>
      </c>
      <c r="J30" s="13">
        <v>793.52</v>
      </c>
      <c r="K30" s="13">
        <v>1801.82</v>
      </c>
      <c r="L30" s="13">
        <v>137.71</v>
      </c>
      <c r="M30" s="13">
        <v>883.21</v>
      </c>
      <c r="N30" s="13">
        <v>641.36</v>
      </c>
      <c r="O30" s="13">
        <v>27.41</v>
      </c>
      <c r="P30" s="13">
        <v>3.65</v>
      </c>
      <c r="Q30" s="13">
        <v>13.32</v>
      </c>
      <c r="R30" s="13">
        <v>32.630000000000003</v>
      </c>
      <c r="S30" s="13">
        <v>590.91999999999996</v>
      </c>
      <c r="T30" s="13">
        <v>1810.97</v>
      </c>
      <c r="U30" s="13">
        <v>197.75</v>
      </c>
      <c r="V30" s="13">
        <v>1477.78</v>
      </c>
      <c r="W30" s="37">
        <v>747.3</v>
      </c>
      <c r="X30" s="25">
        <v>1163.17</v>
      </c>
      <c r="Y30" s="13">
        <v>5510.69</v>
      </c>
      <c r="Z30" s="13">
        <v>473.76</v>
      </c>
      <c r="AA30" s="13">
        <v>41.13</v>
      </c>
      <c r="AB30" s="13">
        <v>0</v>
      </c>
      <c r="AC30" s="13">
        <v>0</v>
      </c>
      <c r="AD30" s="13">
        <v>24.15</v>
      </c>
      <c r="AE30" s="13">
        <v>0</v>
      </c>
      <c r="AF30" s="13">
        <v>0</v>
      </c>
      <c r="AG30" s="13">
        <v>99.29</v>
      </c>
      <c r="AH30" s="13">
        <v>23.82</v>
      </c>
      <c r="AI30" s="13">
        <v>23.99</v>
      </c>
      <c r="AJ30" s="13">
        <v>13.61</v>
      </c>
      <c r="AK30" s="13">
        <v>0</v>
      </c>
      <c r="AL30" s="13">
        <v>0</v>
      </c>
      <c r="AM30" s="13">
        <v>5.63</v>
      </c>
      <c r="AN30" s="13">
        <v>0</v>
      </c>
      <c r="AO30" s="13">
        <v>0</v>
      </c>
      <c r="AP30" s="13">
        <v>23.75</v>
      </c>
      <c r="AQ30" s="13">
        <v>104.83</v>
      </c>
      <c r="AR30" s="13">
        <v>441.39</v>
      </c>
      <c r="AS30" s="13">
        <v>1568.48</v>
      </c>
      <c r="AT30" s="13">
        <v>7117.12</v>
      </c>
      <c r="AU30" s="13">
        <v>453.76</v>
      </c>
    </row>
    <row r="31" spans="1:47" s="11" customFormat="1" ht="21" customHeight="1" x14ac:dyDescent="0.25">
      <c r="A31" s="36">
        <v>23</v>
      </c>
      <c r="B31" s="12" t="s">
        <v>51</v>
      </c>
      <c r="C31" s="12">
        <v>0</v>
      </c>
      <c r="D31" s="12">
        <v>0</v>
      </c>
      <c r="E31" s="12">
        <v>11</v>
      </c>
      <c r="F31" s="13">
        <v>0.84</v>
      </c>
      <c r="G31" s="13">
        <v>5.41</v>
      </c>
      <c r="H31" s="13">
        <f t="shared" si="0"/>
        <v>644.04761904761904</v>
      </c>
      <c r="I31" s="13">
        <v>0.1</v>
      </c>
      <c r="J31" s="13">
        <v>0</v>
      </c>
      <c r="K31" s="13">
        <v>0</v>
      </c>
      <c r="L31" s="13">
        <v>0.94</v>
      </c>
      <c r="M31" s="13">
        <v>5.41</v>
      </c>
      <c r="N31" s="13">
        <v>575.53</v>
      </c>
      <c r="O31" s="13">
        <v>0.16</v>
      </c>
      <c r="P31" s="13">
        <v>0</v>
      </c>
      <c r="Q31" s="13">
        <v>0</v>
      </c>
      <c r="R31" s="13">
        <v>2.25</v>
      </c>
      <c r="S31" s="13">
        <v>0</v>
      </c>
      <c r="T31" s="13">
        <v>0</v>
      </c>
      <c r="U31" s="13">
        <v>3.35</v>
      </c>
      <c r="V31" s="13">
        <v>5.41</v>
      </c>
      <c r="W31" s="37">
        <v>161.49</v>
      </c>
      <c r="X31" s="25">
        <v>152.38999999999999</v>
      </c>
      <c r="Y31" s="13">
        <v>33.659999999999997</v>
      </c>
      <c r="Z31" s="13">
        <v>22.09</v>
      </c>
      <c r="AA31" s="13">
        <v>0.28999999999999998</v>
      </c>
      <c r="AB31" s="13">
        <v>0</v>
      </c>
      <c r="AC31" s="13">
        <v>0</v>
      </c>
      <c r="AD31" s="13">
        <v>2.63</v>
      </c>
      <c r="AE31" s="13">
        <v>0</v>
      </c>
      <c r="AF31" s="13">
        <v>0</v>
      </c>
      <c r="AG31" s="13">
        <v>40.090000000000003</v>
      </c>
      <c r="AH31" s="13">
        <v>0</v>
      </c>
      <c r="AI31" s="13">
        <v>0</v>
      </c>
      <c r="AJ31" s="13">
        <v>1.24</v>
      </c>
      <c r="AK31" s="13">
        <v>0</v>
      </c>
      <c r="AL31" s="13">
        <v>0</v>
      </c>
      <c r="AM31" s="13">
        <v>2.15</v>
      </c>
      <c r="AN31" s="13">
        <v>0</v>
      </c>
      <c r="AO31" s="13">
        <v>0</v>
      </c>
      <c r="AP31" s="13">
        <v>0.63</v>
      </c>
      <c r="AQ31" s="13">
        <v>0.35</v>
      </c>
      <c r="AR31" s="13">
        <v>55.56</v>
      </c>
      <c r="AS31" s="13">
        <v>202.77</v>
      </c>
      <c r="AT31" s="13">
        <v>39.42</v>
      </c>
      <c r="AU31" s="13">
        <v>19.440000000000001</v>
      </c>
    </row>
    <row r="32" spans="1:47" s="11" customFormat="1" ht="21" customHeight="1" x14ac:dyDescent="0.25">
      <c r="A32" s="36">
        <v>24</v>
      </c>
      <c r="B32" s="12" t="s">
        <v>52</v>
      </c>
      <c r="C32" s="12">
        <v>5</v>
      </c>
      <c r="D32" s="12">
        <v>17</v>
      </c>
      <c r="E32" s="12">
        <v>59</v>
      </c>
      <c r="F32" s="13">
        <v>147.25</v>
      </c>
      <c r="G32" s="13">
        <v>0</v>
      </c>
      <c r="H32" s="13">
        <f t="shared" si="0"/>
        <v>0</v>
      </c>
      <c r="I32" s="13">
        <v>26.85</v>
      </c>
      <c r="J32" s="13">
        <v>49.24</v>
      </c>
      <c r="K32" s="13">
        <v>183.39</v>
      </c>
      <c r="L32" s="13">
        <v>174.1</v>
      </c>
      <c r="M32" s="13">
        <v>49.24</v>
      </c>
      <c r="N32" s="13">
        <v>28.28</v>
      </c>
      <c r="O32" s="13">
        <v>18.829999999999998</v>
      </c>
      <c r="P32" s="13">
        <v>8.1300000000000008</v>
      </c>
      <c r="Q32" s="13">
        <v>43.18</v>
      </c>
      <c r="R32" s="13">
        <v>42.71</v>
      </c>
      <c r="S32" s="13">
        <v>394.81</v>
      </c>
      <c r="T32" s="13">
        <v>924.4</v>
      </c>
      <c r="U32" s="13">
        <v>235.64</v>
      </c>
      <c r="V32" s="13">
        <v>452.18</v>
      </c>
      <c r="W32" s="37">
        <v>191.89</v>
      </c>
      <c r="X32" s="25">
        <v>1641.99</v>
      </c>
      <c r="Y32" s="13">
        <v>4290.22</v>
      </c>
      <c r="Z32" s="13">
        <v>261.27999999999997</v>
      </c>
      <c r="AA32" s="13">
        <v>40.299999999999997</v>
      </c>
      <c r="AB32" s="13">
        <v>0</v>
      </c>
      <c r="AC32" s="13">
        <v>0</v>
      </c>
      <c r="AD32" s="13">
        <v>19.399999999999999</v>
      </c>
      <c r="AE32" s="13">
        <v>0.33</v>
      </c>
      <c r="AF32" s="13">
        <v>1.7</v>
      </c>
      <c r="AG32" s="13">
        <v>122.07</v>
      </c>
      <c r="AH32" s="13">
        <v>5.52</v>
      </c>
      <c r="AI32" s="13">
        <v>4.5199999999999996</v>
      </c>
      <c r="AJ32" s="13">
        <v>4.79</v>
      </c>
      <c r="AK32" s="13">
        <v>0</v>
      </c>
      <c r="AL32" s="13">
        <v>0</v>
      </c>
      <c r="AM32" s="13">
        <v>2.82</v>
      </c>
      <c r="AN32" s="13">
        <v>0</v>
      </c>
      <c r="AO32" s="13">
        <v>0</v>
      </c>
      <c r="AP32" s="13">
        <v>24.02</v>
      </c>
      <c r="AQ32" s="13">
        <v>11.99</v>
      </c>
      <c r="AR32" s="13">
        <v>49.92</v>
      </c>
      <c r="AS32" s="13">
        <v>2091.0300000000002</v>
      </c>
      <c r="AT32" s="13">
        <v>4760.24</v>
      </c>
      <c r="AU32" s="13">
        <v>227.65</v>
      </c>
    </row>
    <row r="33" spans="1:47" s="11" customFormat="1" ht="21" customHeight="1" x14ac:dyDescent="0.25">
      <c r="A33" s="36">
        <v>25</v>
      </c>
      <c r="B33" s="12" t="s">
        <v>53</v>
      </c>
      <c r="C33" s="12">
        <v>2</v>
      </c>
      <c r="D33" s="12">
        <v>9</v>
      </c>
      <c r="E33" s="12">
        <v>33</v>
      </c>
      <c r="F33" s="13">
        <v>213.29</v>
      </c>
      <c r="G33" s="13">
        <v>3.28</v>
      </c>
      <c r="H33" s="13">
        <f t="shared" si="0"/>
        <v>1.5378123681372777</v>
      </c>
      <c r="I33" s="13">
        <v>39.14</v>
      </c>
      <c r="J33" s="13">
        <v>7.1</v>
      </c>
      <c r="K33" s="13">
        <v>18.14</v>
      </c>
      <c r="L33" s="13">
        <v>252.43</v>
      </c>
      <c r="M33" s="13">
        <v>10.38</v>
      </c>
      <c r="N33" s="13">
        <v>4.1100000000000003</v>
      </c>
      <c r="O33" s="13">
        <v>12.95</v>
      </c>
      <c r="P33" s="13">
        <v>0</v>
      </c>
      <c r="Q33" s="13">
        <v>0</v>
      </c>
      <c r="R33" s="13">
        <v>17.989999999999998</v>
      </c>
      <c r="S33" s="13">
        <v>0.78</v>
      </c>
      <c r="T33" s="13">
        <v>4.34</v>
      </c>
      <c r="U33" s="13">
        <v>283.37</v>
      </c>
      <c r="V33" s="13">
        <v>11.16</v>
      </c>
      <c r="W33" s="37">
        <v>3.94</v>
      </c>
      <c r="X33" s="25">
        <v>295.43</v>
      </c>
      <c r="Y33" s="13">
        <v>31.41</v>
      </c>
      <c r="Z33" s="13">
        <v>10.63</v>
      </c>
      <c r="AA33" s="13">
        <v>2.11</v>
      </c>
      <c r="AB33" s="13">
        <v>0</v>
      </c>
      <c r="AC33" s="13">
        <v>0</v>
      </c>
      <c r="AD33" s="13">
        <v>9.2899999999999991</v>
      </c>
      <c r="AE33" s="13">
        <v>0.71</v>
      </c>
      <c r="AF33" s="13">
        <v>7.64</v>
      </c>
      <c r="AG33" s="13">
        <v>59.75</v>
      </c>
      <c r="AH33" s="13">
        <v>27.51</v>
      </c>
      <c r="AI33" s="13">
        <v>46.04</v>
      </c>
      <c r="AJ33" s="13">
        <v>2.52</v>
      </c>
      <c r="AK33" s="13">
        <v>0</v>
      </c>
      <c r="AL33" s="13">
        <v>0</v>
      </c>
      <c r="AM33" s="13">
        <v>2.97</v>
      </c>
      <c r="AN33" s="13">
        <v>0</v>
      </c>
      <c r="AO33" s="13">
        <v>0</v>
      </c>
      <c r="AP33" s="13">
        <v>12.74</v>
      </c>
      <c r="AQ33" s="13">
        <v>1.47</v>
      </c>
      <c r="AR33" s="13">
        <v>11.54</v>
      </c>
      <c r="AS33" s="13">
        <v>668.18</v>
      </c>
      <c r="AT33" s="13">
        <v>72.260000000000005</v>
      </c>
      <c r="AU33" s="13">
        <v>10.81</v>
      </c>
    </row>
    <row r="34" spans="1:47" s="11" customFormat="1" ht="21" customHeight="1" x14ac:dyDescent="0.25">
      <c r="A34" s="36">
        <v>26</v>
      </c>
      <c r="B34" s="12" t="s">
        <v>54</v>
      </c>
      <c r="C34" s="12">
        <v>0</v>
      </c>
      <c r="D34" s="12">
        <v>1</v>
      </c>
      <c r="E34" s="12">
        <v>11</v>
      </c>
      <c r="F34" s="13">
        <v>0</v>
      </c>
      <c r="G34" s="13">
        <v>0</v>
      </c>
      <c r="H34" s="13">
        <v>0</v>
      </c>
      <c r="I34" s="13">
        <v>0</v>
      </c>
      <c r="J34" s="13">
        <v>47.64</v>
      </c>
      <c r="K34" s="13">
        <v>0</v>
      </c>
      <c r="L34" s="13">
        <v>0</v>
      </c>
      <c r="M34" s="13">
        <v>47.64</v>
      </c>
      <c r="N34" s="13" t="s">
        <v>55</v>
      </c>
      <c r="O34" s="13">
        <v>0</v>
      </c>
      <c r="P34" s="13">
        <v>0</v>
      </c>
      <c r="Q34" s="13">
        <v>0</v>
      </c>
      <c r="R34" s="13">
        <v>0</v>
      </c>
      <c r="S34" s="13">
        <v>2.84</v>
      </c>
      <c r="T34" s="13">
        <v>0</v>
      </c>
      <c r="U34" s="13">
        <v>0</v>
      </c>
      <c r="V34" s="13">
        <v>50.48</v>
      </c>
      <c r="W34" s="37" t="s">
        <v>55</v>
      </c>
      <c r="X34" s="25">
        <v>26.17</v>
      </c>
      <c r="Y34" s="13">
        <v>47.08</v>
      </c>
      <c r="Z34" s="13">
        <v>179.9</v>
      </c>
      <c r="AA34" s="13">
        <v>0</v>
      </c>
      <c r="AB34" s="13">
        <v>0</v>
      </c>
      <c r="AC34" s="13">
        <v>0</v>
      </c>
      <c r="AD34" s="13">
        <v>0.24</v>
      </c>
      <c r="AE34" s="13">
        <v>0</v>
      </c>
      <c r="AF34" s="13">
        <v>0</v>
      </c>
      <c r="AG34" s="13">
        <v>0.37</v>
      </c>
      <c r="AH34" s="13">
        <v>0</v>
      </c>
      <c r="AI34" s="13">
        <v>0</v>
      </c>
      <c r="AJ34" s="13">
        <v>0.39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35.29</v>
      </c>
      <c r="AR34" s="13">
        <v>0</v>
      </c>
      <c r="AS34" s="13">
        <v>27.17</v>
      </c>
      <c r="AT34" s="13">
        <v>132.85</v>
      </c>
      <c r="AU34" s="13">
        <v>488.96</v>
      </c>
    </row>
    <row r="35" spans="1:47" s="11" customFormat="1" ht="21" customHeight="1" thickBot="1" x14ac:dyDescent="0.3">
      <c r="A35" s="36">
        <v>27</v>
      </c>
      <c r="B35" s="12" t="s">
        <v>56</v>
      </c>
      <c r="C35" s="12">
        <v>2</v>
      </c>
      <c r="D35" s="12">
        <v>0</v>
      </c>
      <c r="E35" s="12">
        <v>22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 t="s">
        <v>55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37" t="s">
        <v>55</v>
      </c>
      <c r="X35" s="25">
        <v>0</v>
      </c>
      <c r="Y35" s="13">
        <v>0</v>
      </c>
      <c r="Z35" s="13" t="s">
        <v>55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 t="s">
        <v>55</v>
      </c>
    </row>
    <row r="36" spans="1:47" s="20" customFormat="1" ht="21" customHeight="1" thickBot="1" x14ac:dyDescent="0.3">
      <c r="A36" s="16"/>
      <c r="B36" s="17" t="s">
        <v>57</v>
      </c>
      <c r="C36" s="17">
        <v>476</v>
      </c>
      <c r="D36" s="17">
        <v>835</v>
      </c>
      <c r="E36" s="17">
        <v>1481</v>
      </c>
      <c r="F36" s="18">
        <f>SUM(F21:F35)</f>
        <v>7457.74</v>
      </c>
      <c r="G36" s="18">
        <f>SUM(G21:G35)</f>
        <v>3337.58</v>
      </c>
      <c r="H36" s="18">
        <f t="shared" si="0"/>
        <v>44.753236235106073</v>
      </c>
      <c r="I36" s="18">
        <f t="shared" ref="I36:J36" si="66">SUM(I21:I35)</f>
        <v>2306.3200000000002</v>
      </c>
      <c r="J36" s="18">
        <f t="shared" si="66"/>
        <v>10205.579999999998</v>
      </c>
      <c r="K36" s="18">
        <f t="shared" ref="K36:K37" si="67">J36/I36*100</f>
        <v>442.50494293940113</v>
      </c>
      <c r="L36" s="18">
        <f t="shared" ref="L36:M36" si="68">SUM(L21:L35)</f>
        <v>9764.0600000000013</v>
      </c>
      <c r="M36" s="18">
        <f t="shared" si="68"/>
        <v>13543.159999999996</v>
      </c>
      <c r="N36" s="18">
        <f t="shared" ref="N36:N37" si="69">M36/L36*100</f>
        <v>138.70418657812419</v>
      </c>
      <c r="O36" s="18">
        <f t="shared" ref="O36:P36" si="70">SUM(O21:O35)</f>
        <v>789.78</v>
      </c>
      <c r="P36" s="18">
        <f t="shared" si="70"/>
        <v>141.18</v>
      </c>
      <c r="Q36" s="18">
        <f t="shared" ref="Q36:Q37" si="71">P36/O36*100</f>
        <v>17.875864164704097</v>
      </c>
      <c r="R36" s="18">
        <f t="shared" ref="R36:S36" si="72">SUM(R21:R35)</f>
        <v>1036.81</v>
      </c>
      <c r="S36" s="18">
        <f t="shared" si="72"/>
        <v>7391.9500000000007</v>
      </c>
      <c r="T36" s="18">
        <f t="shared" ref="T36:T37" si="73">S36/R36*100</f>
        <v>712.95126397314846</v>
      </c>
      <c r="U36" s="18">
        <f t="shared" ref="U36:V36" si="74">SUM(U21:U35)</f>
        <v>11590.650000000001</v>
      </c>
      <c r="V36" s="18">
        <f t="shared" si="74"/>
        <v>21076.289999999997</v>
      </c>
      <c r="W36" s="19">
        <f t="shared" ref="W36:W37" si="75">V36/U36*100</f>
        <v>181.83872345381832</v>
      </c>
      <c r="X36" s="27">
        <f t="shared" ref="X36:Y36" si="76">SUM(X21:X35)</f>
        <v>23059.459999999995</v>
      </c>
      <c r="Y36" s="18">
        <f t="shared" si="76"/>
        <v>73669.59</v>
      </c>
      <c r="Z36" s="18">
        <f t="shared" ref="Z36:Z37" si="77">Y36/X36*100</f>
        <v>319.47664862923943</v>
      </c>
      <c r="AA36" s="18">
        <f t="shared" ref="AA36:AB36" si="78">SUM(AA21:AA35)</f>
        <v>1145.5499999999997</v>
      </c>
      <c r="AB36" s="18">
        <f t="shared" si="78"/>
        <v>67.900000000000006</v>
      </c>
      <c r="AC36" s="18">
        <f t="shared" ref="AC36:AC37" si="79">AB36/AA36*100</f>
        <v>5.9272838374579919</v>
      </c>
      <c r="AD36" s="18">
        <f t="shared" ref="AD36:AE36" si="80">SUM(AD21:AD35)</f>
        <v>456.82000000000005</v>
      </c>
      <c r="AE36" s="18">
        <f t="shared" si="80"/>
        <v>64.25</v>
      </c>
      <c r="AF36" s="18">
        <f t="shared" ref="AF36:AF37" si="81">AE36/AD36*100</f>
        <v>14.064620638325817</v>
      </c>
      <c r="AG36" s="18">
        <f t="shared" ref="AG36:AH36" si="82">SUM(AG21:AG35)</f>
        <v>3577.61</v>
      </c>
      <c r="AH36" s="18">
        <f t="shared" si="82"/>
        <v>1212.9299999999998</v>
      </c>
      <c r="AI36" s="18">
        <f t="shared" ref="AI36:AI37" si="83">AH36/AG36*100</f>
        <v>33.90336006440053</v>
      </c>
      <c r="AJ36" s="18">
        <f t="shared" ref="AJ36:AK36" si="84">SUM(AJ21:AJ35)</f>
        <v>244.57</v>
      </c>
      <c r="AK36" s="18">
        <f t="shared" si="84"/>
        <v>20.45</v>
      </c>
      <c r="AL36" s="18">
        <f t="shared" ref="AL36:AL37" si="85">AK36/AJ36*100</f>
        <v>8.3616142617655473</v>
      </c>
      <c r="AM36" s="18">
        <f t="shared" ref="AM36:AN36" si="86">SUM(AM21:AM35)</f>
        <v>319.64</v>
      </c>
      <c r="AN36" s="18">
        <f t="shared" si="86"/>
        <v>0.01</v>
      </c>
      <c r="AO36" s="18">
        <f t="shared" ref="AO36:AO37" si="87">AN36/AM36*100</f>
        <v>3.1285195845325996E-3</v>
      </c>
      <c r="AP36" s="18">
        <f t="shared" ref="AP36:AQ36" si="88">SUM(AP21:AP35)</f>
        <v>611.30000000000018</v>
      </c>
      <c r="AQ36" s="18">
        <f t="shared" si="88"/>
        <v>3385.9299999999989</v>
      </c>
      <c r="AR36" s="18">
        <f t="shared" ref="AR36:AR37" si="89">AQ36/AP36*100</f>
        <v>553.89007034189399</v>
      </c>
      <c r="AS36" s="18">
        <f t="shared" ref="AS36:AT36" si="90">SUM(AS21:AS35)</f>
        <v>41005.600000000006</v>
      </c>
      <c r="AT36" s="18">
        <f t="shared" si="90"/>
        <v>99497.349999999977</v>
      </c>
      <c r="AU36" s="19">
        <f t="shared" ref="AU36:AU37" si="91">AT36/AS36*100</f>
        <v>242.6433218877421</v>
      </c>
    </row>
    <row r="37" spans="1:47" s="20" customFormat="1" ht="21" customHeight="1" thickBot="1" x14ac:dyDescent="0.3">
      <c r="A37" s="16"/>
      <c r="B37" s="17" t="s">
        <v>58</v>
      </c>
      <c r="C37" s="17">
        <v>4657</v>
      </c>
      <c r="D37" s="17">
        <v>3450</v>
      </c>
      <c r="E37" s="17">
        <v>5413</v>
      </c>
      <c r="F37" s="18">
        <f>F20+F36</f>
        <v>102291.18000000001</v>
      </c>
      <c r="G37" s="18">
        <f>G20+G36</f>
        <v>41835.370000000003</v>
      </c>
      <c r="H37" s="18">
        <f t="shared" si="0"/>
        <v>40.898315964289395</v>
      </c>
      <c r="I37" s="18">
        <f t="shared" ref="I37:J37" si="92">I20+I36</f>
        <v>22645.53</v>
      </c>
      <c r="J37" s="18">
        <f t="shared" si="92"/>
        <v>15482.999999999998</v>
      </c>
      <c r="K37" s="18">
        <f t="shared" si="67"/>
        <v>68.371109000319265</v>
      </c>
      <c r="L37" s="18">
        <f t="shared" ref="L37:M37" si="93">L20+L36</f>
        <v>124936.71</v>
      </c>
      <c r="M37" s="18">
        <f t="shared" si="93"/>
        <v>57318.369999999995</v>
      </c>
      <c r="N37" s="18">
        <f t="shared" si="69"/>
        <v>45.877924910940905</v>
      </c>
      <c r="O37" s="18">
        <f t="shared" ref="O37:P37" si="94">O20+O36</f>
        <v>8099.93</v>
      </c>
      <c r="P37" s="18">
        <f t="shared" si="94"/>
        <v>1630.2399999999998</v>
      </c>
      <c r="Q37" s="18">
        <f t="shared" si="71"/>
        <v>20.126593686612104</v>
      </c>
      <c r="R37" s="18">
        <f t="shared" ref="R37:S37" si="95">R20+R36</f>
        <v>8378.369999999999</v>
      </c>
      <c r="S37" s="18">
        <f t="shared" si="95"/>
        <v>17568.050000000003</v>
      </c>
      <c r="T37" s="18">
        <f t="shared" si="73"/>
        <v>209.68338710274202</v>
      </c>
      <c r="U37" s="18">
        <f t="shared" ref="U37:V37" si="96">U20+U36</f>
        <v>141415.01</v>
      </c>
      <c r="V37" s="18">
        <f t="shared" si="96"/>
        <v>76516.659999999989</v>
      </c>
      <c r="W37" s="19">
        <f t="shared" si="75"/>
        <v>54.107877233116895</v>
      </c>
      <c r="X37" s="27">
        <f t="shared" ref="X37:Y37" si="97">X20+X36</f>
        <v>88601.419999999984</v>
      </c>
      <c r="Y37" s="18">
        <f t="shared" si="97"/>
        <v>153369.10999999999</v>
      </c>
      <c r="Z37" s="18">
        <f t="shared" si="77"/>
        <v>173.10005866723131</v>
      </c>
      <c r="AA37" s="18">
        <f t="shared" ref="AA37:AB37" si="98">AA20+AA36</f>
        <v>3856.7499999999995</v>
      </c>
      <c r="AB37" s="18">
        <f t="shared" si="98"/>
        <v>193.11</v>
      </c>
      <c r="AC37" s="18">
        <f t="shared" si="79"/>
        <v>5.0070655344525843</v>
      </c>
      <c r="AD37" s="18">
        <f t="shared" ref="AD37:AE37" si="99">AD20+AD36</f>
        <v>2834.76</v>
      </c>
      <c r="AE37" s="18">
        <f t="shared" si="99"/>
        <v>575.90000000000009</v>
      </c>
      <c r="AF37" s="18">
        <f t="shared" si="81"/>
        <v>20.31565282422498</v>
      </c>
      <c r="AG37" s="18">
        <f t="shared" ref="AG37:AH37" si="100">AG20+AG36</f>
        <v>16135.270000000002</v>
      </c>
      <c r="AH37" s="18">
        <f t="shared" si="100"/>
        <v>3734.41</v>
      </c>
      <c r="AI37" s="18">
        <f t="shared" si="83"/>
        <v>23.144391138171219</v>
      </c>
      <c r="AJ37" s="18">
        <f t="shared" ref="AJ37:AK37" si="101">AJ20+AJ36</f>
        <v>1829.1799999999996</v>
      </c>
      <c r="AK37" s="18">
        <f t="shared" si="101"/>
        <v>51.95</v>
      </c>
      <c r="AL37" s="18">
        <f t="shared" si="85"/>
        <v>2.8400704140653197</v>
      </c>
      <c r="AM37" s="18">
        <f t="shared" ref="AM37:AN37" si="102">AM20+AM36</f>
        <v>1778.7799999999997</v>
      </c>
      <c r="AN37" s="18">
        <f t="shared" si="102"/>
        <v>14.75</v>
      </c>
      <c r="AO37" s="18">
        <f t="shared" si="87"/>
        <v>0.8292200272096607</v>
      </c>
      <c r="AP37" s="18">
        <f t="shared" ref="AP37:AQ37" si="103">AP20+AP36</f>
        <v>3700.9900000000007</v>
      </c>
      <c r="AQ37" s="18">
        <f t="shared" si="103"/>
        <v>3676.1599999999989</v>
      </c>
      <c r="AR37" s="18">
        <f t="shared" si="89"/>
        <v>99.329098430419933</v>
      </c>
      <c r="AS37" s="18">
        <f t="shared" ref="AS37:AT37" si="104">AS20+AS36</f>
        <v>260152.16</v>
      </c>
      <c r="AT37" s="18">
        <f t="shared" si="104"/>
        <v>238132.04999999996</v>
      </c>
      <c r="AU37" s="19">
        <f t="shared" si="91"/>
        <v>91.535680503286983</v>
      </c>
    </row>
    <row r="38" spans="1:47" s="11" customFormat="1" ht="21" customHeight="1" x14ac:dyDescent="0.25">
      <c r="A38" s="36">
        <v>28</v>
      </c>
      <c r="B38" s="12" t="s">
        <v>59</v>
      </c>
      <c r="C38" s="12">
        <v>1080</v>
      </c>
      <c r="D38" s="12">
        <v>202</v>
      </c>
      <c r="E38" s="12">
        <v>80</v>
      </c>
      <c r="F38" s="13">
        <v>13419.86</v>
      </c>
      <c r="G38" s="13">
        <v>8495.06</v>
      </c>
      <c r="H38" s="13">
        <f t="shared" si="0"/>
        <v>63.302150693077266</v>
      </c>
      <c r="I38" s="13">
        <v>2333.09</v>
      </c>
      <c r="J38" s="13">
        <v>262.8</v>
      </c>
      <c r="K38" s="13">
        <v>11.26</v>
      </c>
      <c r="L38" s="13">
        <v>15752.95</v>
      </c>
      <c r="M38" s="13">
        <v>8757.86</v>
      </c>
      <c r="N38" s="13">
        <v>55.6</v>
      </c>
      <c r="O38" s="13">
        <v>961.62</v>
      </c>
      <c r="P38" s="13">
        <v>6.59</v>
      </c>
      <c r="Q38" s="13">
        <v>0.69</v>
      </c>
      <c r="R38" s="13">
        <v>600.94000000000005</v>
      </c>
      <c r="S38" s="13">
        <v>0.61</v>
      </c>
      <c r="T38" s="13">
        <v>0.1</v>
      </c>
      <c r="U38" s="13">
        <v>17315.509999999998</v>
      </c>
      <c r="V38" s="13">
        <v>8765.06</v>
      </c>
      <c r="W38" s="37">
        <v>50.62</v>
      </c>
      <c r="X38" s="25">
        <v>2658.43</v>
      </c>
      <c r="Y38" s="13">
        <v>1094.81</v>
      </c>
      <c r="Z38" s="13">
        <v>41.18</v>
      </c>
      <c r="AA38" s="13">
        <v>43.3</v>
      </c>
      <c r="AB38" s="13">
        <v>0</v>
      </c>
      <c r="AC38" s="13">
        <v>0</v>
      </c>
      <c r="AD38" s="13">
        <v>106.68</v>
      </c>
      <c r="AE38" s="13">
        <v>2.69</v>
      </c>
      <c r="AF38" s="13">
        <v>2.52</v>
      </c>
      <c r="AG38" s="13">
        <v>501.11</v>
      </c>
      <c r="AH38" s="13">
        <v>42.3</v>
      </c>
      <c r="AI38" s="13">
        <v>8.44</v>
      </c>
      <c r="AJ38" s="13">
        <v>114.45</v>
      </c>
      <c r="AK38" s="13">
        <v>0</v>
      </c>
      <c r="AL38" s="13">
        <v>0</v>
      </c>
      <c r="AM38" s="13">
        <v>60.34</v>
      </c>
      <c r="AN38" s="13">
        <v>0.16</v>
      </c>
      <c r="AO38" s="13">
        <v>0.27</v>
      </c>
      <c r="AP38" s="13">
        <v>219.89</v>
      </c>
      <c r="AQ38" s="13">
        <v>0</v>
      </c>
      <c r="AR38" s="13">
        <v>0</v>
      </c>
      <c r="AS38" s="13">
        <v>21019.71</v>
      </c>
      <c r="AT38" s="13">
        <v>9905.02</v>
      </c>
      <c r="AU38" s="13">
        <v>47.12</v>
      </c>
    </row>
    <row r="39" spans="1:47" s="11" customFormat="1" ht="21" customHeight="1" x14ac:dyDescent="0.25">
      <c r="A39" s="36">
        <v>29</v>
      </c>
      <c r="B39" s="12" t="s">
        <v>60</v>
      </c>
      <c r="C39" s="12">
        <v>1663</v>
      </c>
      <c r="D39" s="12">
        <v>195</v>
      </c>
      <c r="E39" s="12">
        <v>159</v>
      </c>
      <c r="F39" s="13">
        <v>16341.18</v>
      </c>
      <c r="G39" s="13">
        <v>11638.02</v>
      </c>
      <c r="H39" s="13">
        <f t="shared" si="0"/>
        <v>71.218969499142659</v>
      </c>
      <c r="I39" s="13">
        <v>3558.73</v>
      </c>
      <c r="J39" s="13">
        <v>116.76</v>
      </c>
      <c r="K39" s="13">
        <v>3.28</v>
      </c>
      <c r="L39" s="13">
        <v>19899.91</v>
      </c>
      <c r="M39" s="13">
        <v>11754.78</v>
      </c>
      <c r="N39" s="13">
        <v>59.07</v>
      </c>
      <c r="O39" s="13">
        <v>769.72</v>
      </c>
      <c r="P39" s="13">
        <v>0.42</v>
      </c>
      <c r="Q39" s="13">
        <v>0.05</v>
      </c>
      <c r="R39" s="13">
        <v>986.31</v>
      </c>
      <c r="S39" s="13">
        <v>922.62</v>
      </c>
      <c r="T39" s="13">
        <v>93.54</v>
      </c>
      <c r="U39" s="13">
        <v>21655.94</v>
      </c>
      <c r="V39" s="13">
        <v>12677.82</v>
      </c>
      <c r="W39" s="37">
        <v>58.54</v>
      </c>
      <c r="X39" s="25">
        <v>3559.23</v>
      </c>
      <c r="Y39" s="13">
        <v>3257.01</v>
      </c>
      <c r="Z39" s="13">
        <v>91.51</v>
      </c>
      <c r="AA39" s="13">
        <v>0.34</v>
      </c>
      <c r="AB39" s="13">
        <v>0</v>
      </c>
      <c r="AC39" s="13">
        <v>0</v>
      </c>
      <c r="AD39" s="13">
        <v>198.34</v>
      </c>
      <c r="AE39" s="13">
        <v>7.04</v>
      </c>
      <c r="AF39" s="13">
        <v>3.55</v>
      </c>
      <c r="AG39" s="13">
        <v>739.88</v>
      </c>
      <c r="AH39" s="13">
        <v>236.61</v>
      </c>
      <c r="AI39" s="13">
        <v>31.98</v>
      </c>
      <c r="AJ39" s="13">
        <v>245.19</v>
      </c>
      <c r="AK39" s="13">
        <v>0</v>
      </c>
      <c r="AL39" s="13">
        <v>0</v>
      </c>
      <c r="AM39" s="13">
        <v>64.52</v>
      </c>
      <c r="AN39" s="13">
        <v>0.45</v>
      </c>
      <c r="AO39" s="13">
        <v>0.7</v>
      </c>
      <c r="AP39" s="13">
        <v>447.79</v>
      </c>
      <c r="AQ39" s="13">
        <v>0</v>
      </c>
      <c r="AR39" s="13">
        <v>0</v>
      </c>
      <c r="AS39" s="13">
        <v>26911.23</v>
      </c>
      <c r="AT39" s="13">
        <v>16178.93</v>
      </c>
      <c r="AU39" s="13">
        <v>60.12</v>
      </c>
    </row>
    <row r="40" spans="1:47" s="11" customFormat="1" ht="21" customHeight="1" thickBot="1" x14ac:dyDescent="0.3">
      <c r="A40" s="36">
        <v>30</v>
      </c>
      <c r="B40" s="12" t="s">
        <v>61</v>
      </c>
      <c r="C40" s="12">
        <v>711</v>
      </c>
      <c r="D40" s="12">
        <v>162</v>
      </c>
      <c r="E40" s="12">
        <v>79</v>
      </c>
      <c r="F40" s="13">
        <v>10574.18</v>
      </c>
      <c r="G40" s="13">
        <v>8990.31</v>
      </c>
      <c r="H40" s="13">
        <f t="shared" si="0"/>
        <v>85.021344444675606</v>
      </c>
      <c r="I40" s="13">
        <v>2253.89</v>
      </c>
      <c r="J40" s="13">
        <v>8.33</v>
      </c>
      <c r="K40" s="13">
        <v>0.37</v>
      </c>
      <c r="L40" s="13">
        <v>12828.07</v>
      </c>
      <c r="M40" s="13">
        <v>8998.64</v>
      </c>
      <c r="N40" s="13">
        <v>70.150000000000006</v>
      </c>
      <c r="O40" s="13">
        <v>356.64</v>
      </c>
      <c r="P40" s="13">
        <v>10.8</v>
      </c>
      <c r="Q40" s="13">
        <v>3.03</v>
      </c>
      <c r="R40" s="13">
        <v>574.52</v>
      </c>
      <c r="S40" s="13">
        <v>2.04</v>
      </c>
      <c r="T40" s="13">
        <v>0.36</v>
      </c>
      <c r="U40" s="13">
        <v>13759.23</v>
      </c>
      <c r="V40" s="13">
        <v>9011.48</v>
      </c>
      <c r="W40" s="37">
        <v>65.489999999999995</v>
      </c>
      <c r="X40" s="25">
        <v>2087.8000000000002</v>
      </c>
      <c r="Y40" s="13">
        <v>2242.9699999999998</v>
      </c>
      <c r="Z40" s="13">
        <v>107.43</v>
      </c>
      <c r="AA40" s="13">
        <v>50.76</v>
      </c>
      <c r="AB40" s="13">
        <v>0</v>
      </c>
      <c r="AC40" s="13">
        <v>0</v>
      </c>
      <c r="AD40" s="13">
        <v>99.27</v>
      </c>
      <c r="AE40" s="13">
        <v>6.58</v>
      </c>
      <c r="AF40" s="13">
        <v>6.63</v>
      </c>
      <c r="AG40" s="13">
        <v>321.72000000000003</v>
      </c>
      <c r="AH40" s="13">
        <v>95.01</v>
      </c>
      <c r="AI40" s="13">
        <v>29.53</v>
      </c>
      <c r="AJ40" s="13">
        <v>41.46</v>
      </c>
      <c r="AK40" s="13">
        <v>0</v>
      </c>
      <c r="AL40" s="13">
        <v>0</v>
      </c>
      <c r="AM40" s="13">
        <v>46.28</v>
      </c>
      <c r="AN40" s="13">
        <v>0.97</v>
      </c>
      <c r="AO40" s="13">
        <v>2.1</v>
      </c>
      <c r="AP40" s="13">
        <v>267.39</v>
      </c>
      <c r="AQ40" s="13">
        <v>0</v>
      </c>
      <c r="AR40" s="13">
        <v>0</v>
      </c>
      <c r="AS40" s="13">
        <v>16673.91</v>
      </c>
      <c r="AT40" s="13">
        <v>11357.01</v>
      </c>
      <c r="AU40" s="13">
        <v>68.11</v>
      </c>
    </row>
    <row r="41" spans="1:47" s="20" customFormat="1" ht="21" customHeight="1" thickBot="1" x14ac:dyDescent="0.3">
      <c r="A41" s="16"/>
      <c r="B41" s="17" t="s">
        <v>62</v>
      </c>
      <c r="C41" s="17">
        <v>3454</v>
      </c>
      <c r="D41" s="17">
        <v>559</v>
      </c>
      <c r="E41" s="17">
        <v>318</v>
      </c>
      <c r="F41" s="18">
        <f>SUM(F38:F40)</f>
        <v>40335.22</v>
      </c>
      <c r="G41" s="18">
        <f>SUM(G38:G40)</f>
        <v>29123.39</v>
      </c>
      <c r="H41" s="18">
        <f t="shared" si="0"/>
        <v>72.203374619005416</v>
      </c>
      <c r="I41" s="18">
        <f t="shared" ref="I41:J41" si="105">SUM(I38:I40)</f>
        <v>8145.7099999999991</v>
      </c>
      <c r="J41" s="18">
        <f t="shared" si="105"/>
        <v>387.89</v>
      </c>
      <c r="K41" s="18">
        <f t="shared" ref="K41:K42" si="106">J41/I41*100</f>
        <v>4.7618930700945654</v>
      </c>
      <c r="L41" s="18">
        <f t="shared" ref="L41:M41" si="107">SUM(L38:L40)</f>
        <v>48480.93</v>
      </c>
      <c r="M41" s="18">
        <f t="shared" si="107"/>
        <v>29511.279999999999</v>
      </c>
      <c r="N41" s="18">
        <f t="shared" ref="N41:N42" si="108">M41/L41*100</f>
        <v>60.871934593663937</v>
      </c>
      <c r="O41" s="18">
        <f t="shared" ref="O41:P41" si="109">SUM(O38:O40)</f>
        <v>2087.98</v>
      </c>
      <c r="P41" s="18">
        <f t="shared" si="109"/>
        <v>17.810000000000002</v>
      </c>
      <c r="Q41" s="18">
        <f t="shared" ref="Q41:Q42" si="110">P41/O41*100</f>
        <v>0.85297751894175244</v>
      </c>
      <c r="R41" s="18">
        <f t="shared" ref="R41:S41" si="111">SUM(R38:R40)</f>
        <v>2161.77</v>
      </c>
      <c r="S41" s="18">
        <f t="shared" si="111"/>
        <v>925.27</v>
      </c>
      <c r="T41" s="18">
        <f t="shared" ref="T41:T42" si="112">S41/R41*100</f>
        <v>42.801500622175347</v>
      </c>
      <c r="U41" s="18">
        <f t="shared" ref="U41:V41" si="113">SUM(U38:U40)</f>
        <v>52730.679999999993</v>
      </c>
      <c r="V41" s="18">
        <f t="shared" si="113"/>
        <v>30454.359999999997</v>
      </c>
      <c r="W41" s="19">
        <f t="shared" ref="W41:W42" si="114">V41/U41*100</f>
        <v>57.754536827516731</v>
      </c>
      <c r="X41" s="27">
        <f t="shared" ref="X41:Y41" si="115">SUM(X38:X40)</f>
        <v>8305.4599999999991</v>
      </c>
      <c r="Y41" s="18">
        <f t="shared" si="115"/>
        <v>6594.7899999999991</v>
      </c>
      <c r="Z41" s="18">
        <f t="shared" ref="Z41:Z42" si="116">Y41/X41*100</f>
        <v>79.403067379771869</v>
      </c>
      <c r="AA41" s="18">
        <f t="shared" ref="AA41:AB41" si="117">SUM(AA38:AA40)</f>
        <v>94.4</v>
      </c>
      <c r="AB41" s="18">
        <f t="shared" si="117"/>
        <v>0</v>
      </c>
      <c r="AC41" s="18">
        <f t="shared" ref="AC41:AC42" si="118">AB41/AA41*100</f>
        <v>0</v>
      </c>
      <c r="AD41" s="18">
        <f t="shared" ref="AD41:AE41" si="119">SUM(AD38:AD40)</f>
        <v>404.28999999999996</v>
      </c>
      <c r="AE41" s="18">
        <f t="shared" si="119"/>
        <v>16.310000000000002</v>
      </c>
      <c r="AF41" s="18">
        <f t="shared" ref="AF41:AF42" si="120">AE41/AD41*100</f>
        <v>4.0342328526552729</v>
      </c>
      <c r="AG41" s="18">
        <f t="shared" ref="AG41:AH41" si="121">SUM(AG38:AG40)</f>
        <v>1562.71</v>
      </c>
      <c r="AH41" s="18">
        <f t="shared" si="121"/>
        <v>373.92</v>
      </c>
      <c r="AI41" s="18">
        <f t="shared" ref="AI41:AI42" si="122">AH41/AG41*100</f>
        <v>23.927664121942012</v>
      </c>
      <c r="AJ41" s="18">
        <f t="shared" ref="AJ41:AK41" si="123">SUM(AJ38:AJ40)</f>
        <v>401.09999999999997</v>
      </c>
      <c r="AK41" s="18">
        <f t="shared" si="123"/>
        <v>0</v>
      </c>
      <c r="AL41" s="18">
        <f t="shared" ref="AL41:AL42" si="124">AK41/AJ41*100</f>
        <v>0</v>
      </c>
      <c r="AM41" s="18">
        <f t="shared" ref="AM41:AN41" si="125">SUM(AM38:AM40)</f>
        <v>171.14</v>
      </c>
      <c r="AN41" s="18">
        <f t="shared" si="125"/>
        <v>1.58</v>
      </c>
      <c r="AO41" s="18">
        <f t="shared" ref="AO41:AO42" si="126">AN41/AM41*100</f>
        <v>0.92322075493747824</v>
      </c>
      <c r="AP41" s="18">
        <f t="shared" ref="AP41:AQ41" si="127">SUM(AP38:AP40)</f>
        <v>935.07</v>
      </c>
      <c r="AQ41" s="18">
        <f t="shared" si="127"/>
        <v>0</v>
      </c>
      <c r="AR41" s="18">
        <f t="shared" ref="AR41:AR42" si="128">AQ41/AP41*100</f>
        <v>0</v>
      </c>
      <c r="AS41" s="18">
        <f t="shared" ref="AS41:AT41" si="129">SUM(AS38:AS40)</f>
        <v>64604.850000000006</v>
      </c>
      <c r="AT41" s="18">
        <f t="shared" si="129"/>
        <v>37440.959999999999</v>
      </c>
      <c r="AU41" s="19">
        <f t="shared" ref="AU41:AU42" si="130">AT41/AS41*100</f>
        <v>57.953791394918483</v>
      </c>
    </row>
    <row r="42" spans="1:47" s="20" customFormat="1" ht="21" customHeight="1" thickBot="1" x14ac:dyDescent="0.3">
      <c r="A42" s="16"/>
      <c r="B42" s="17" t="s">
        <v>63</v>
      </c>
      <c r="C42" s="17">
        <v>8111</v>
      </c>
      <c r="D42" s="17">
        <v>4009</v>
      </c>
      <c r="E42" s="17">
        <v>5731</v>
      </c>
      <c r="F42" s="18">
        <f>F37+F41</f>
        <v>142626.40000000002</v>
      </c>
      <c r="G42" s="18">
        <f>G37+G41</f>
        <v>70958.760000000009</v>
      </c>
      <c r="H42" s="18">
        <f t="shared" si="0"/>
        <v>49.751490607629442</v>
      </c>
      <c r="I42" s="18">
        <f t="shared" ref="I42:J42" si="131">I37+I41</f>
        <v>30791.239999999998</v>
      </c>
      <c r="J42" s="18">
        <f t="shared" si="131"/>
        <v>15870.889999999998</v>
      </c>
      <c r="K42" s="18">
        <f t="shared" si="106"/>
        <v>51.543523417699312</v>
      </c>
      <c r="L42" s="18">
        <f t="shared" ref="L42:M42" si="132">L37+L41</f>
        <v>173417.64</v>
      </c>
      <c r="M42" s="18">
        <f t="shared" si="132"/>
        <v>86829.65</v>
      </c>
      <c r="N42" s="18">
        <f t="shared" si="108"/>
        <v>50.069675726183327</v>
      </c>
      <c r="O42" s="18">
        <f t="shared" ref="O42:P42" si="133">O37+O41</f>
        <v>10187.91</v>
      </c>
      <c r="P42" s="18">
        <f t="shared" si="133"/>
        <v>1648.0499999999997</v>
      </c>
      <c r="Q42" s="18">
        <f t="shared" si="110"/>
        <v>16.176526883335246</v>
      </c>
      <c r="R42" s="18">
        <f t="shared" ref="R42:S42" si="134">R37+R41</f>
        <v>10540.14</v>
      </c>
      <c r="S42" s="18">
        <f t="shared" si="134"/>
        <v>18493.320000000003</v>
      </c>
      <c r="T42" s="18">
        <f t="shared" si="112"/>
        <v>175.45611348615867</v>
      </c>
      <c r="U42" s="18">
        <f t="shared" ref="U42:V42" si="135">U37+U41</f>
        <v>194145.69</v>
      </c>
      <c r="V42" s="18">
        <f t="shared" si="135"/>
        <v>106971.01999999999</v>
      </c>
      <c r="W42" s="19">
        <f t="shared" si="114"/>
        <v>55.098323326157782</v>
      </c>
      <c r="X42" s="27">
        <f t="shared" ref="X42:Y42" si="136">X37+X41</f>
        <v>96906.879999999976</v>
      </c>
      <c r="Y42" s="18">
        <f t="shared" si="136"/>
        <v>159963.9</v>
      </c>
      <c r="Z42" s="18">
        <f t="shared" si="116"/>
        <v>165.06970402927018</v>
      </c>
      <c r="AA42" s="18">
        <f t="shared" ref="AA42:AB42" si="137">AA37+AA41</f>
        <v>3951.1499999999996</v>
      </c>
      <c r="AB42" s="18">
        <f t="shared" si="137"/>
        <v>193.11</v>
      </c>
      <c r="AC42" s="18">
        <f t="shared" si="118"/>
        <v>4.8874378345544978</v>
      </c>
      <c r="AD42" s="18">
        <f t="shared" ref="AD42:AE42" si="138">AD37+AD41</f>
        <v>3239.05</v>
      </c>
      <c r="AE42" s="18">
        <f t="shared" si="138"/>
        <v>592.21</v>
      </c>
      <c r="AF42" s="18">
        <f t="shared" si="120"/>
        <v>18.283447307080781</v>
      </c>
      <c r="AG42" s="18">
        <f t="shared" ref="AG42:AH42" si="139">AG37+AG41</f>
        <v>17697.980000000003</v>
      </c>
      <c r="AH42" s="18">
        <f t="shared" si="139"/>
        <v>4108.33</v>
      </c>
      <c r="AI42" s="18">
        <f t="shared" si="122"/>
        <v>23.213553185165761</v>
      </c>
      <c r="AJ42" s="18">
        <f t="shared" ref="AJ42:AK42" si="140">AJ37+AJ41</f>
        <v>2230.2799999999997</v>
      </c>
      <c r="AK42" s="18">
        <f t="shared" si="140"/>
        <v>51.95</v>
      </c>
      <c r="AL42" s="18">
        <f t="shared" si="124"/>
        <v>2.3293039438994212</v>
      </c>
      <c r="AM42" s="18">
        <f t="shared" ref="AM42:AN42" si="141">AM37+AM41</f>
        <v>1949.9199999999996</v>
      </c>
      <c r="AN42" s="18">
        <f t="shared" si="141"/>
        <v>16.329999999999998</v>
      </c>
      <c r="AO42" s="18">
        <f t="shared" si="126"/>
        <v>0.83747025518995655</v>
      </c>
      <c r="AP42" s="18">
        <f t="shared" ref="AP42:AQ42" si="142">AP37+AP41</f>
        <v>4636.0600000000004</v>
      </c>
      <c r="AQ42" s="18">
        <f t="shared" si="142"/>
        <v>3676.1599999999989</v>
      </c>
      <c r="AR42" s="18">
        <f t="shared" si="128"/>
        <v>79.294918529958608</v>
      </c>
      <c r="AS42" s="18">
        <f t="shared" ref="AS42:AT42" si="143">AS37+AS41</f>
        <v>324757.01</v>
      </c>
      <c r="AT42" s="18">
        <f t="shared" si="143"/>
        <v>275573.00999999995</v>
      </c>
      <c r="AU42" s="19">
        <f t="shared" si="130"/>
        <v>84.855138307868998</v>
      </c>
    </row>
    <row r="43" spans="1:47" s="11" customFormat="1" ht="21" customHeight="1" x14ac:dyDescent="0.25">
      <c r="A43" s="36">
        <v>31</v>
      </c>
      <c r="B43" s="12" t="s">
        <v>64</v>
      </c>
      <c r="C43" s="12">
        <v>591</v>
      </c>
      <c r="D43" s="12">
        <v>444</v>
      </c>
      <c r="E43" s="12">
        <v>326</v>
      </c>
      <c r="F43" s="13">
        <v>11569.25</v>
      </c>
      <c r="G43" s="13">
        <v>15621.93</v>
      </c>
      <c r="H43" s="13">
        <f t="shared" si="0"/>
        <v>135.02975560213497</v>
      </c>
      <c r="I43" s="13">
        <v>1541.3</v>
      </c>
      <c r="J43" s="13">
        <v>992.35</v>
      </c>
      <c r="K43" s="13">
        <v>64.38</v>
      </c>
      <c r="L43" s="13">
        <v>13110.55</v>
      </c>
      <c r="M43" s="13">
        <v>16614.28</v>
      </c>
      <c r="N43" s="13">
        <v>126.72</v>
      </c>
      <c r="O43" s="13">
        <v>225.18</v>
      </c>
      <c r="P43" s="13">
        <v>41.06</v>
      </c>
      <c r="Q43" s="13">
        <v>18.23</v>
      </c>
      <c r="R43" s="13">
        <v>247.94</v>
      </c>
      <c r="S43" s="13">
        <v>174.19</v>
      </c>
      <c r="T43" s="13">
        <v>70.25</v>
      </c>
      <c r="U43" s="13">
        <v>13583.67</v>
      </c>
      <c r="V43" s="13">
        <v>16829.53</v>
      </c>
      <c r="W43" s="37">
        <v>123.9</v>
      </c>
      <c r="X43" s="25">
        <v>492.95</v>
      </c>
      <c r="Y43" s="13">
        <v>502.51</v>
      </c>
      <c r="Z43" s="13">
        <v>101.94</v>
      </c>
      <c r="AA43" s="13">
        <v>8.51</v>
      </c>
      <c r="AB43" s="13">
        <v>0</v>
      </c>
      <c r="AC43" s="13">
        <v>0</v>
      </c>
      <c r="AD43" s="13">
        <v>31.29</v>
      </c>
      <c r="AE43" s="13">
        <v>0</v>
      </c>
      <c r="AF43" s="13">
        <v>0</v>
      </c>
      <c r="AG43" s="13">
        <v>121.76</v>
      </c>
      <c r="AH43" s="13">
        <v>10.81</v>
      </c>
      <c r="AI43" s="13">
        <v>8.8800000000000008</v>
      </c>
      <c r="AJ43" s="13">
        <v>25.24</v>
      </c>
      <c r="AK43" s="13">
        <v>0.24</v>
      </c>
      <c r="AL43" s="13">
        <v>0.95</v>
      </c>
      <c r="AM43" s="13">
        <v>13.33</v>
      </c>
      <c r="AN43" s="13">
        <v>33.42</v>
      </c>
      <c r="AO43" s="13">
        <v>250.71</v>
      </c>
      <c r="AP43" s="13">
        <v>76.64</v>
      </c>
      <c r="AQ43" s="13">
        <v>0</v>
      </c>
      <c r="AR43" s="13">
        <v>0</v>
      </c>
      <c r="AS43" s="13">
        <v>14353.39</v>
      </c>
      <c r="AT43" s="13">
        <v>17376.509999999998</v>
      </c>
      <c r="AU43" s="13">
        <v>121.06</v>
      </c>
    </row>
    <row r="44" spans="1:47" s="11" customFormat="1" ht="21" customHeight="1" thickBot="1" x14ac:dyDescent="0.3">
      <c r="A44" s="36">
        <v>32</v>
      </c>
      <c r="B44" s="12" t="s">
        <v>65</v>
      </c>
      <c r="C44" s="12">
        <v>123</v>
      </c>
      <c r="D44" s="12">
        <v>135</v>
      </c>
      <c r="E44" s="12">
        <v>65</v>
      </c>
      <c r="F44" s="13">
        <v>649.39</v>
      </c>
      <c r="G44" s="13">
        <v>0</v>
      </c>
      <c r="H44" s="13">
        <f t="shared" si="0"/>
        <v>0</v>
      </c>
      <c r="I44" s="13">
        <v>681.85</v>
      </c>
      <c r="J44" s="13">
        <v>155.44999999999999</v>
      </c>
      <c r="K44" s="13">
        <v>22.8</v>
      </c>
      <c r="L44" s="13">
        <v>1331.24</v>
      </c>
      <c r="M44" s="13">
        <v>155.44999999999999</v>
      </c>
      <c r="N44" s="13">
        <v>11.68</v>
      </c>
      <c r="O44" s="13">
        <v>159.25</v>
      </c>
      <c r="P44" s="13">
        <v>0</v>
      </c>
      <c r="Q44" s="13">
        <v>0</v>
      </c>
      <c r="R44" s="13">
        <v>114</v>
      </c>
      <c r="S44" s="13">
        <v>0</v>
      </c>
      <c r="T44" s="13">
        <v>0</v>
      </c>
      <c r="U44" s="13">
        <v>1604.49</v>
      </c>
      <c r="V44" s="13">
        <v>155.44999999999999</v>
      </c>
      <c r="W44" s="37">
        <v>9.69</v>
      </c>
      <c r="X44" s="25">
        <v>105.42</v>
      </c>
      <c r="Y44" s="13">
        <v>0</v>
      </c>
      <c r="Z44" s="13">
        <v>0</v>
      </c>
      <c r="AA44" s="13">
        <v>1.08</v>
      </c>
      <c r="AB44" s="13">
        <v>0</v>
      </c>
      <c r="AC44" s="13">
        <v>0</v>
      </c>
      <c r="AD44" s="13">
        <v>6.26</v>
      </c>
      <c r="AE44" s="13">
        <v>0</v>
      </c>
      <c r="AF44" s="13">
        <v>0</v>
      </c>
      <c r="AG44" s="13">
        <v>16.79</v>
      </c>
      <c r="AH44" s="13">
        <v>0</v>
      </c>
      <c r="AI44" s="13">
        <v>0</v>
      </c>
      <c r="AJ44" s="13">
        <v>10.66</v>
      </c>
      <c r="AK44" s="13">
        <v>0</v>
      </c>
      <c r="AL44" s="13">
        <v>0</v>
      </c>
      <c r="AM44" s="13">
        <v>1.01</v>
      </c>
      <c r="AN44" s="13">
        <v>0</v>
      </c>
      <c r="AO44" s="13">
        <v>0</v>
      </c>
      <c r="AP44" s="13">
        <v>21.52</v>
      </c>
      <c r="AQ44" s="13">
        <v>0</v>
      </c>
      <c r="AR44" s="13">
        <v>0</v>
      </c>
      <c r="AS44" s="13">
        <v>1767.23</v>
      </c>
      <c r="AT44" s="13">
        <v>155.44999999999999</v>
      </c>
      <c r="AU44" s="13">
        <v>8.8000000000000007</v>
      </c>
    </row>
    <row r="45" spans="1:47" s="20" customFormat="1" ht="21" customHeight="1" thickBot="1" x14ac:dyDescent="0.3">
      <c r="A45" s="16"/>
      <c r="B45" s="17" t="s">
        <v>66</v>
      </c>
      <c r="C45" s="17">
        <v>714</v>
      </c>
      <c r="D45" s="17">
        <v>579</v>
      </c>
      <c r="E45" s="17">
        <v>391</v>
      </c>
      <c r="F45" s="18">
        <f>SUM(F43:F44)</f>
        <v>12218.64</v>
      </c>
      <c r="G45" s="18">
        <f>SUM(G43:G44)</f>
        <v>15621.93</v>
      </c>
      <c r="H45" s="18">
        <f t="shared" si="0"/>
        <v>127.85326353833159</v>
      </c>
      <c r="I45" s="18">
        <f t="shared" ref="I45:J45" si="144">SUM(I43:I44)</f>
        <v>2223.15</v>
      </c>
      <c r="J45" s="18">
        <f t="shared" si="144"/>
        <v>1147.8</v>
      </c>
      <c r="K45" s="18">
        <f t="shared" ref="K45" si="145">J45/I45*100</f>
        <v>51.629444706834896</v>
      </c>
      <c r="L45" s="18">
        <f t="shared" ref="L45:M45" si="146">SUM(L43:L44)</f>
        <v>14441.789999999999</v>
      </c>
      <c r="M45" s="18">
        <f t="shared" si="146"/>
        <v>16769.73</v>
      </c>
      <c r="N45" s="18">
        <f t="shared" ref="N45" si="147">M45/L45*100</f>
        <v>116.11946995490172</v>
      </c>
      <c r="O45" s="18">
        <f t="shared" ref="O45:P45" si="148">SUM(O43:O44)</f>
        <v>384.43</v>
      </c>
      <c r="P45" s="18">
        <f t="shared" si="148"/>
        <v>41.06</v>
      </c>
      <c r="Q45" s="18">
        <f t="shared" ref="Q45" si="149">P45/O45*100</f>
        <v>10.680748120594128</v>
      </c>
      <c r="R45" s="18">
        <f t="shared" ref="R45:S45" si="150">SUM(R43:R44)</f>
        <v>361.94</v>
      </c>
      <c r="S45" s="18">
        <f t="shared" si="150"/>
        <v>174.19</v>
      </c>
      <c r="T45" s="18">
        <f t="shared" ref="T45" si="151">S45/R45*100</f>
        <v>48.126761341658835</v>
      </c>
      <c r="U45" s="18">
        <f t="shared" ref="U45:V45" si="152">SUM(U43:U44)</f>
        <v>15188.16</v>
      </c>
      <c r="V45" s="18">
        <f t="shared" si="152"/>
        <v>16984.98</v>
      </c>
      <c r="W45" s="19">
        <f t="shared" ref="W45" si="153">V45/U45*100</f>
        <v>111.8303994690601</v>
      </c>
      <c r="X45" s="27">
        <f t="shared" ref="X45:Y45" si="154">SUM(X43:X44)</f>
        <v>598.37</v>
      </c>
      <c r="Y45" s="18">
        <f t="shared" si="154"/>
        <v>502.51</v>
      </c>
      <c r="Z45" s="18">
        <f t="shared" ref="Z45" si="155">Y45/X45*100</f>
        <v>83.979811822116744</v>
      </c>
      <c r="AA45" s="18">
        <f t="shared" ref="AA45:AB45" si="156">SUM(AA43:AA44)</f>
        <v>9.59</v>
      </c>
      <c r="AB45" s="18">
        <f t="shared" si="156"/>
        <v>0</v>
      </c>
      <c r="AC45" s="18">
        <f t="shared" ref="AC45" si="157">AB45/AA45*100</f>
        <v>0</v>
      </c>
      <c r="AD45" s="18">
        <f t="shared" ref="AD45:AE45" si="158">SUM(AD43:AD44)</f>
        <v>37.549999999999997</v>
      </c>
      <c r="AE45" s="18">
        <f t="shared" si="158"/>
        <v>0</v>
      </c>
      <c r="AF45" s="18">
        <f t="shared" ref="AF45" si="159">AE45/AD45*100</f>
        <v>0</v>
      </c>
      <c r="AG45" s="18">
        <f t="shared" ref="AG45:AH45" si="160">SUM(AG43:AG44)</f>
        <v>138.55000000000001</v>
      </c>
      <c r="AH45" s="18">
        <f t="shared" si="160"/>
        <v>10.81</v>
      </c>
      <c r="AI45" s="18">
        <f t="shared" ref="AI45" si="161">AH45/AG45*100</f>
        <v>7.8022374594009376</v>
      </c>
      <c r="AJ45" s="18">
        <f t="shared" ref="AJ45:AK45" si="162">SUM(AJ43:AJ44)</f>
        <v>35.9</v>
      </c>
      <c r="AK45" s="18">
        <f t="shared" si="162"/>
        <v>0.24</v>
      </c>
      <c r="AL45" s="18">
        <f t="shared" ref="AL45" si="163">AK45/AJ45*100</f>
        <v>0.66852367688022285</v>
      </c>
      <c r="AM45" s="18">
        <f t="shared" ref="AM45:AN45" si="164">SUM(AM43:AM44)</f>
        <v>14.34</v>
      </c>
      <c r="AN45" s="18">
        <f t="shared" si="164"/>
        <v>33.42</v>
      </c>
      <c r="AO45" s="18">
        <f t="shared" ref="AO45" si="165">AN45/AM45*100</f>
        <v>233.05439330543933</v>
      </c>
      <c r="AP45" s="18">
        <f t="shared" ref="AP45:AQ45" si="166">SUM(AP43:AP44)</f>
        <v>98.16</v>
      </c>
      <c r="AQ45" s="18">
        <f t="shared" si="166"/>
        <v>0</v>
      </c>
      <c r="AR45" s="18">
        <f t="shared" ref="AR45" si="167">AQ45/AP45*100</f>
        <v>0</v>
      </c>
      <c r="AS45" s="18">
        <f t="shared" ref="AS45:AT45" si="168">SUM(AS43:AS44)</f>
        <v>16120.619999999999</v>
      </c>
      <c r="AT45" s="18">
        <f t="shared" si="168"/>
        <v>17531.96</v>
      </c>
      <c r="AU45" s="19">
        <f t="shared" ref="AU45" si="169">AT45/AS45*100</f>
        <v>108.75487419218368</v>
      </c>
    </row>
    <row r="46" spans="1:47" s="11" customFormat="1" ht="21" customHeight="1" x14ac:dyDescent="0.25">
      <c r="A46" s="36">
        <v>33</v>
      </c>
      <c r="B46" s="12" t="s">
        <v>67</v>
      </c>
      <c r="C46" s="12">
        <v>1</v>
      </c>
      <c r="D46" s="12">
        <v>0</v>
      </c>
      <c r="E46" s="12">
        <v>18</v>
      </c>
      <c r="F46" s="13">
        <v>0</v>
      </c>
      <c r="G46" s="13">
        <v>0</v>
      </c>
      <c r="H46" s="13">
        <v>0</v>
      </c>
      <c r="I46" s="13">
        <v>5.61</v>
      </c>
      <c r="J46" s="13">
        <v>8.8699999999999992</v>
      </c>
      <c r="K46" s="13">
        <v>158.11000000000001</v>
      </c>
      <c r="L46" s="13">
        <v>5.61</v>
      </c>
      <c r="M46" s="13">
        <v>8.8699999999999992</v>
      </c>
      <c r="N46" s="13">
        <v>158.11000000000001</v>
      </c>
      <c r="O46" s="13">
        <v>5.25</v>
      </c>
      <c r="P46" s="13">
        <v>2.17</v>
      </c>
      <c r="Q46" s="13">
        <v>41.33</v>
      </c>
      <c r="R46" s="13">
        <v>0</v>
      </c>
      <c r="S46" s="13">
        <v>28.77</v>
      </c>
      <c r="T46" s="13">
        <v>0</v>
      </c>
      <c r="U46" s="13">
        <v>10.86</v>
      </c>
      <c r="V46" s="13">
        <v>39.81</v>
      </c>
      <c r="W46" s="37">
        <v>366.57</v>
      </c>
      <c r="X46" s="25">
        <v>163.98</v>
      </c>
      <c r="Y46" s="13">
        <v>474.67</v>
      </c>
      <c r="Z46" s="13">
        <v>289.47000000000003</v>
      </c>
      <c r="AA46" s="13">
        <v>0</v>
      </c>
      <c r="AB46" s="13">
        <v>0</v>
      </c>
      <c r="AC46" s="13">
        <v>0</v>
      </c>
      <c r="AD46" s="13">
        <v>1</v>
      </c>
      <c r="AE46" s="13">
        <v>0</v>
      </c>
      <c r="AF46" s="13">
        <v>0</v>
      </c>
      <c r="AG46" s="13">
        <v>11.61</v>
      </c>
      <c r="AH46" s="13">
        <v>1.53</v>
      </c>
      <c r="AI46" s="13">
        <v>13.18</v>
      </c>
      <c r="AJ46" s="13">
        <v>1.24</v>
      </c>
      <c r="AK46" s="13">
        <v>0</v>
      </c>
      <c r="AL46" s="13">
        <v>0</v>
      </c>
      <c r="AM46" s="13">
        <v>0.02</v>
      </c>
      <c r="AN46" s="13">
        <v>0</v>
      </c>
      <c r="AO46" s="13">
        <v>0</v>
      </c>
      <c r="AP46" s="13">
        <v>0.36</v>
      </c>
      <c r="AQ46" s="13">
        <v>0.1</v>
      </c>
      <c r="AR46" s="13">
        <v>27.78</v>
      </c>
      <c r="AS46" s="13">
        <v>189.07</v>
      </c>
      <c r="AT46" s="13">
        <v>516.11</v>
      </c>
      <c r="AU46" s="13">
        <v>272.97000000000003</v>
      </c>
    </row>
    <row r="47" spans="1:47" s="11" customFormat="1" ht="21" customHeight="1" x14ac:dyDescent="0.25">
      <c r="A47" s="36">
        <v>34</v>
      </c>
      <c r="B47" s="12" t="s">
        <v>68</v>
      </c>
      <c r="C47" s="12">
        <v>0</v>
      </c>
      <c r="D47" s="12">
        <v>1</v>
      </c>
      <c r="E47" s="12">
        <v>14</v>
      </c>
      <c r="F47" s="13">
        <v>0</v>
      </c>
      <c r="G47" s="13">
        <v>0</v>
      </c>
      <c r="H47" s="13">
        <v>0</v>
      </c>
      <c r="I47" s="13">
        <v>5.61</v>
      </c>
      <c r="J47" s="13">
        <v>25.74</v>
      </c>
      <c r="K47" s="13">
        <v>458.82</v>
      </c>
      <c r="L47" s="13">
        <v>5.61</v>
      </c>
      <c r="M47" s="13">
        <v>25.74</v>
      </c>
      <c r="N47" s="13">
        <v>458.82</v>
      </c>
      <c r="O47" s="13">
        <v>4.1100000000000003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9.7200000000000006</v>
      </c>
      <c r="V47" s="13">
        <v>25.74</v>
      </c>
      <c r="W47" s="37">
        <v>264.81</v>
      </c>
      <c r="X47" s="25">
        <v>5.28</v>
      </c>
      <c r="Y47" s="13">
        <v>89.32</v>
      </c>
      <c r="Z47" s="13">
        <v>1691.67</v>
      </c>
      <c r="AA47" s="13">
        <v>0</v>
      </c>
      <c r="AB47" s="13">
        <v>0</v>
      </c>
      <c r="AC47" s="13">
        <v>0</v>
      </c>
      <c r="AD47" s="13">
        <v>0.2</v>
      </c>
      <c r="AE47" s="13">
        <v>0</v>
      </c>
      <c r="AF47" s="13">
        <v>0</v>
      </c>
      <c r="AG47" s="13">
        <v>7.82</v>
      </c>
      <c r="AH47" s="13">
        <v>0</v>
      </c>
      <c r="AI47" s="13">
        <v>0</v>
      </c>
      <c r="AJ47" s="13">
        <v>0.62</v>
      </c>
      <c r="AK47" s="13">
        <v>0</v>
      </c>
      <c r="AL47" s="13">
        <v>0</v>
      </c>
      <c r="AM47" s="13">
        <v>0.02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23.66</v>
      </c>
      <c r="AT47" s="13">
        <v>115.06</v>
      </c>
      <c r="AU47" s="13">
        <v>486.31</v>
      </c>
    </row>
    <row r="48" spans="1:47" s="11" customFormat="1" ht="21" customHeight="1" x14ac:dyDescent="0.25">
      <c r="A48" s="36">
        <v>35</v>
      </c>
      <c r="B48" s="12" t="s">
        <v>69</v>
      </c>
      <c r="C48" s="12">
        <v>6</v>
      </c>
      <c r="D48" s="12">
        <v>5</v>
      </c>
      <c r="E48" s="12">
        <v>22</v>
      </c>
      <c r="F48" s="13">
        <v>0.7</v>
      </c>
      <c r="G48" s="13">
        <v>0</v>
      </c>
      <c r="H48" s="13">
        <f t="shared" si="0"/>
        <v>0</v>
      </c>
      <c r="I48" s="13">
        <v>0</v>
      </c>
      <c r="J48" s="13">
        <v>612.20000000000005</v>
      </c>
      <c r="K48" s="13">
        <v>0</v>
      </c>
      <c r="L48" s="13">
        <v>0.7</v>
      </c>
      <c r="M48" s="13">
        <v>612.20000000000005</v>
      </c>
      <c r="N48" s="13">
        <v>87457.14</v>
      </c>
      <c r="O48" s="13">
        <v>0.25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0.95</v>
      </c>
      <c r="V48" s="13">
        <v>612.20000000000005</v>
      </c>
      <c r="W48" s="37">
        <v>64442.11</v>
      </c>
      <c r="X48" s="25">
        <v>35.909999999999997</v>
      </c>
      <c r="Y48" s="13">
        <v>80.42</v>
      </c>
      <c r="Z48" s="13">
        <v>223.95</v>
      </c>
      <c r="AA48" s="13">
        <v>0</v>
      </c>
      <c r="AB48" s="13">
        <v>0</v>
      </c>
      <c r="AC48" s="13">
        <v>0</v>
      </c>
      <c r="AD48" s="13">
        <v>1.42</v>
      </c>
      <c r="AE48" s="13">
        <v>0</v>
      </c>
      <c r="AF48" s="13">
        <v>0</v>
      </c>
      <c r="AG48" s="13">
        <v>5.32</v>
      </c>
      <c r="AH48" s="13">
        <v>32.76</v>
      </c>
      <c r="AI48" s="13">
        <v>615.79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0.91</v>
      </c>
      <c r="AQ48" s="13">
        <v>94.27</v>
      </c>
      <c r="AR48" s="13">
        <v>10359.34</v>
      </c>
      <c r="AS48" s="13">
        <v>44.51</v>
      </c>
      <c r="AT48" s="13">
        <v>819.65</v>
      </c>
      <c r="AU48" s="13">
        <v>1841.5</v>
      </c>
    </row>
    <row r="49" spans="1:47" s="11" customFormat="1" ht="21" customHeight="1" x14ac:dyDescent="0.25">
      <c r="A49" s="36">
        <v>36</v>
      </c>
      <c r="B49" s="12" t="s">
        <v>70</v>
      </c>
      <c r="C49" s="12">
        <v>14</v>
      </c>
      <c r="D49" s="12">
        <v>6</v>
      </c>
      <c r="E49" s="12">
        <v>32</v>
      </c>
      <c r="F49" s="13">
        <v>7.91</v>
      </c>
      <c r="G49" s="13">
        <v>0</v>
      </c>
      <c r="H49" s="13">
        <f t="shared" si="0"/>
        <v>0</v>
      </c>
      <c r="I49" s="13">
        <v>7.82</v>
      </c>
      <c r="J49" s="13">
        <v>331.31</v>
      </c>
      <c r="K49" s="13">
        <v>4236.7</v>
      </c>
      <c r="L49" s="13">
        <v>15.73</v>
      </c>
      <c r="M49" s="13">
        <v>331.31</v>
      </c>
      <c r="N49" s="13">
        <v>2106.23</v>
      </c>
      <c r="O49" s="13">
        <v>1.07</v>
      </c>
      <c r="P49" s="13">
        <v>0</v>
      </c>
      <c r="Q49" s="13">
        <v>0</v>
      </c>
      <c r="R49" s="13">
        <v>1.46</v>
      </c>
      <c r="S49" s="13">
        <v>0</v>
      </c>
      <c r="T49" s="13">
        <v>0</v>
      </c>
      <c r="U49" s="13">
        <v>18.260000000000002</v>
      </c>
      <c r="V49" s="13">
        <v>331.31</v>
      </c>
      <c r="W49" s="37">
        <v>1814.4</v>
      </c>
      <c r="X49" s="25">
        <v>139.91999999999999</v>
      </c>
      <c r="Y49" s="13">
        <v>164.78</v>
      </c>
      <c r="Z49" s="13">
        <v>117.77</v>
      </c>
      <c r="AA49" s="13">
        <v>0</v>
      </c>
      <c r="AB49" s="13">
        <v>0</v>
      </c>
      <c r="AC49" s="13">
        <v>0</v>
      </c>
      <c r="AD49" s="13">
        <v>1.28</v>
      </c>
      <c r="AE49" s="13">
        <v>0</v>
      </c>
      <c r="AF49" s="13">
        <v>0</v>
      </c>
      <c r="AG49" s="13">
        <v>16.3</v>
      </c>
      <c r="AH49" s="13">
        <v>235.86</v>
      </c>
      <c r="AI49" s="13">
        <v>1446.99</v>
      </c>
      <c r="AJ49" s="13">
        <v>1.1399999999999999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9.85</v>
      </c>
      <c r="AQ49" s="13">
        <v>266.89999999999998</v>
      </c>
      <c r="AR49" s="13">
        <v>2709.64</v>
      </c>
      <c r="AS49" s="13">
        <v>186.75</v>
      </c>
      <c r="AT49" s="13">
        <v>998.85</v>
      </c>
      <c r="AU49" s="13">
        <v>534.86</v>
      </c>
    </row>
    <row r="50" spans="1:47" s="11" customFormat="1" ht="21" customHeight="1" x14ac:dyDescent="0.25">
      <c r="A50" s="36">
        <v>37</v>
      </c>
      <c r="B50" s="12" t="s">
        <v>71</v>
      </c>
      <c r="C50" s="12">
        <v>66</v>
      </c>
      <c r="D50" s="12">
        <v>53</v>
      </c>
      <c r="E50" s="12">
        <v>59</v>
      </c>
      <c r="F50" s="13">
        <v>75.489999999999995</v>
      </c>
      <c r="G50" s="13">
        <v>0</v>
      </c>
      <c r="H50" s="13">
        <f t="shared" si="0"/>
        <v>0</v>
      </c>
      <c r="I50" s="13">
        <v>61.99</v>
      </c>
      <c r="J50" s="13">
        <v>1387.1</v>
      </c>
      <c r="K50" s="13">
        <v>2237.62</v>
      </c>
      <c r="L50" s="13">
        <v>137.47999999999999</v>
      </c>
      <c r="M50" s="13">
        <v>1387.1</v>
      </c>
      <c r="N50" s="13">
        <v>1008.95</v>
      </c>
      <c r="O50" s="13">
        <v>11.32</v>
      </c>
      <c r="P50" s="13">
        <v>0</v>
      </c>
      <c r="Q50" s="13">
        <v>0</v>
      </c>
      <c r="R50" s="13">
        <v>15.75</v>
      </c>
      <c r="S50" s="13">
        <v>0</v>
      </c>
      <c r="T50" s="13">
        <v>0</v>
      </c>
      <c r="U50" s="13">
        <v>164.55</v>
      </c>
      <c r="V50" s="13">
        <v>1387.1</v>
      </c>
      <c r="W50" s="37">
        <v>842.97</v>
      </c>
      <c r="X50" s="25">
        <v>175.63</v>
      </c>
      <c r="Y50" s="13">
        <v>406.19</v>
      </c>
      <c r="Z50" s="13">
        <v>231.28</v>
      </c>
      <c r="AA50" s="13">
        <v>0</v>
      </c>
      <c r="AB50" s="13">
        <v>0</v>
      </c>
      <c r="AC50" s="13">
        <v>0</v>
      </c>
      <c r="AD50" s="13">
        <v>4.46</v>
      </c>
      <c r="AE50" s="13">
        <v>0</v>
      </c>
      <c r="AF50" s="13">
        <v>0</v>
      </c>
      <c r="AG50" s="13">
        <v>21.14</v>
      </c>
      <c r="AH50" s="13">
        <v>37.950000000000003</v>
      </c>
      <c r="AI50" s="13">
        <v>179.52</v>
      </c>
      <c r="AJ50" s="13">
        <v>3.96</v>
      </c>
      <c r="AK50" s="13">
        <v>0.06</v>
      </c>
      <c r="AL50" s="13">
        <v>1.52</v>
      </c>
      <c r="AM50" s="13">
        <v>0.78</v>
      </c>
      <c r="AN50" s="13">
        <v>0</v>
      </c>
      <c r="AO50" s="13">
        <v>0</v>
      </c>
      <c r="AP50" s="13">
        <v>65.89</v>
      </c>
      <c r="AQ50" s="13">
        <v>721.12</v>
      </c>
      <c r="AR50" s="13">
        <v>1094.43</v>
      </c>
      <c r="AS50" s="13">
        <v>436.41</v>
      </c>
      <c r="AT50" s="13">
        <v>2552.42</v>
      </c>
      <c r="AU50" s="13">
        <v>584.87</v>
      </c>
    </row>
    <row r="51" spans="1:47" s="11" customFormat="1" ht="21" customHeight="1" thickBot="1" x14ac:dyDescent="0.3">
      <c r="A51" s="36">
        <v>38</v>
      </c>
      <c r="B51" s="12" t="s">
        <v>72</v>
      </c>
      <c r="C51" s="12">
        <v>2</v>
      </c>
      <c r="D51" s="12">
        <v>8</v>
      </c>
      <c r="E51" s="12">
        <v>16</v>
      </c>
      <c r="F51" s="13">
        <v>153.43</v>
      </c>
      <c r="G51" s="13">
        <v>239.4</v>
      </c>
      <c r="H51" s="13">
        <f t="shared" si="0"/>
        <v>156.03206674053314</v>
      </c>
      <c r="I51" s="13">
        <v>18.7</v>
      </c>
      <c r="J51" s="13">
        <v>0</v>
      </c>
      <c r="K51" s="13">
        <v>0</v>
      </c>
      <c r="L51" s="13">
        <v>172.13</v>
      </c>
      <c r="M51" s="13">
        <v>239.4</v>
      </c>
      <c r="N51" s="13">
        <v>139.08000000000001</v>
      </c>
      <c r="O51" s="13">
        <v>1</v>
      </c>
      <c r="P51" s="13">
        <v>0</v>
      </c>
      <c r="Q51" s="13">
        <v>0</v>
      </c>
      <c r="R51" s="13">
        <v>9.7799999999999994</v>
      </c>
      <c r="S51" s="13">
        <v>0</v>
      </c>
      <c r="T51" s="13">
        <v>0</v>
      </c>
      <c r="U51" s="13">
        <v>182.91</v>
      </c>
      <c r="V51" s="13">
        <v>239.4</v>
      </c>
      <c r="W51" s="37">
        <v>130.88</v>
      </c>
      <c r="X51" s="25">
        <v>55.92</v>
      </c>
      <c r="Y51" s="13">
        <v>150.49</v>
      </c>
      <c r="Z51" s="13">
        <v>269.12</v>
      </c>
      <c r="AA51" s="13">
        <v>0.04</v>
      </c>
      <c r="AB51" s="13">
        <v>0</v>
      </c>
      <c r="AC51" s="13">
        <v>0</v>
      </c>
      <c r="AD51" s="13">
        <v>0.16</v>
      </c>
      <c r="AE51" s="13">
        <v>0.18</v>
      </c>
      <c r="AF51" s="13">
        <v>112.5</v>
      </c>
      <c r="AG51" s="13">
        <v>5.45</v>
      </c>
      <c r="AH51" s="13">
        <v>3.48</v>
      </c>
      <c r="AI51" s="13">
        <v>63.85</v>
      </c>
      <c r="AJ51" s="13">
        <v>0.02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4.9000000000000004</v>
      </c>
      <c r="AQ51" s="13">
        <v>50.51</v>
      </c>
      <c r="AR51" s="13">
        <v>1030.82</v>
      </c>
      <c r="AS51" s="13">
        <v>249.4</v>
      </c>
      <c r="AT51" s="13">
        <v>444.06</v>
      </c>
      <c r="AU51" s="13">
        <v>178.05</v>
      </c>
    </row>
    <row r="52" spans="1:47" s="20" customFormat="1" ht="21" customHeight="1" thickBot="1" x14ac:dyDescent="0.3">
      <c r="A52" s="16"/>
      <c r="B52" s="17" t="s">
        <v>73</v>
      </c>
      <c r="C52" s="17">
        <v>89</v>
      </c>
      <c r="D52" s="17">
        <v>73</v>
      </c>
      <c r="E52" s="17">
        <v>161</v>
      </c>
      <c r="F52" s="18">
        <f>SUM(F46:F51)</f>
        <v>237.53</v>
      </c>
      <c r="G52" s="18">
        <f>SUM(G46:G51)</f>
        <v>239.4</v>
      </c>
      <c r="H52" s="18">
        <f t="shared" si="0"/>
        <v>100.78726897655032</v>
      </c>
      <c r="I52" s="18">
        <f t="shared" ref="I52:J52" si="170">SUM(I46:I51)</f>
        <v>99.73</v>
      </c>
      <c r="J52" s="18">
        <f t="shared" si="170"/>
        <v>2365.2200000000003</v>
      </c>
      <c r="K52" s="18">
        <f t="shared" ref="K52" si="171">J52/I52*100</f>
        <v>2371.623383134463</v>
      </c>
      <c r="L52" s="18">
        <f t="shared" ref="L52:M52" si="172">SUM(L46:L51)</f>
        <v>337.26</v>
      </c>
      <c r="M52" s="18">
        <f t="shared" si="172"/>
        <v>2604.6200000000003</v>
      </c>
      <c r="N52" s="18">
        <f t="shared" ref="N52" si="173">M52/L52*100</f>
        <v>772.28844215145602</v>
      </c>
      <c r="O52" s="18">
        <f t="shared" ref="O52:P52" si="174">SUM(O46:O51)</f>
        <v>23</v>
      </c>
      <c r="P52" s="18">
        <f t="shared" si="174"/>
        <v>2.17</v>
      </c>
      <c r="Q52" s="18">
        <f t="shared" ref="Q52" si="175">P52/O52*100</f>
        <v>9.4347826086956523</v>
      </c>
      <c r="R52" s="18">
        <f t="shared" ref="R52:S52" si="176">SUM(R46:R51)</f>
        <v>26.990000000000002</v>
      </c>
      <c r="S52" s="18">
        <f t="shared" si="176"/>
        <v>28.77</v>
      </c>
      <c r="T52" s="18">
        <f t="shared" ref="T52" si="177">S52/R52*100</f>
        <v>106.59503519822155</v>
      </c>
      <c r="U52" s="18">
        <f t="shared" ref="U52:V52" si="178">SUM(U46:U51)</f>
        <v>387.25</v>
      </c>
      <c r="V52" s="18">
        <f t="shared" si="178"/>
        <v>2635.56</v>
      </c>
      <c r="W52" s="19">
        <f t="shared" ref="W52" si="179">V52/U52*100</f>
        <v>680.58360232408006</v>
      </c>
      <c r="X52" s="27">
        <f t="shared" ref="X52:Y52" si="180">SUM(X46:X51)</f>
        <v>576.64</v>
      </c>
      <c r="Y52" s="18">
        <f t="shared" si="180"/>
        <v>1365.87</v>
      </c>
      <c r="Z52" s="18">
        <f t="shared" ref="Z52" si="181">Y52/X52*100</f>
        <v>236.86702275249721</v>
      </c>
      <c r="AA52" s="18">
        <f t="shared" ref="AA52:AB52" si="182">SUM(AA46:AA51)</f>
        <v>0.04</v>
      </c>
      <c r="AB52" s="18">
        <f t="shared" si="182"/>
        <v>0</v>
      </c>
      <c r="AC52" s="18">
        <f t="shared" ref="AC52" si="183">AB52/AA52*100</f>
        <v>0</v>
      </c>
      <c r="AD52" s="18">
        <f t="shared" ref="AD52:AE52" si="184">SUM(AD46:AD51)</f>
        <v>8.52</v>
      </c>
      <c r="AE52" s="18">
        <f t="shared" si="184"/>
        <v>0.18</v>
      </c>
      <c r="AF52" s="18">
        <f t="shared" ref="AF52" si="185">AE52/AD52*100</f>
        <v>2.112676056338028</v>
      </c>
      <c r="AG52" s="18">
        <f t="shared" ref="AG52:AH52" si="186">SUM(AG46:AG51)</f>
        <v>67.64</v>
      </c>
      <c r="AH52" s="18">
        <f t="shared" si="186"/>
        <v>311.58000000000004</v>
      </c>
      <c r="AI52" s="18">
        <f t="shared" ref="AI52" si="187">AH52/AG52*100</f>
        <v>460.6445890005914</v>
      </c>
      <c r="AJ52" s="18">
        <f t="shared" ref="AJ52:AK52" si="188">SUM(AJ46:AJ51)</f>
        <v>6.9799999999999995</v>
      </c>
      <c r="AK52" s="18">
        <f t="shared" si="188"/>
        <v>0.06</v>
      </c>
      <c r="AL52" s="18">
        <f t="shared" ref="AL52" si="189">AK52/AJ52*100</f>
        <v>0.8595988538681949</v>
      </c>
      <c r="AM52" s="18">
        <f t="shared" ref="AM52:AN52" si="190">SUM(AM46:AM51)</f>
        <v>0.82000000000000006</v>
      </c>
      <c r="AN52" s="18">
        <f t="shared" si="190"/>
        <v>0</v>
      </c>
      <c r="AO52" s="18">
        <f t="shared" ref="AO52" si="191">AN52/AM52*100</f>
        <v>0</v>
      </c>
      <c r="AP52" s="18">
        <f t="shared" ref="AP52:AQ52" si="192">SUM(AP46:AP51)</f>
        <v>81.910000000000011</v>
      </c>
      <c r="AQ52" s="18">
        <f t="shared" si="192"/>
        <v>1132.8999999999999</v>
      </c>
      <c r="AR52" s="18">
        <f t="shared" ref="AR52" si="193">AQ52/AP52*100</f>
        <v>1383.1034061775115</v>
      </c>
      <c r="AS52" s="18">
        <f t="shared" ref="AS52:AT52" si="194">SUM(AS46:AS51)</f>
        <v>1129.8000000000002</v>
      </c>
      <c r="AT52" s="18">
        <f t="shared" si="194"/>
        <v>5446.1500000000005</v>
      </c>
      <c r="AU52" s="19">
        <f t="shared" ref="AU52" si="195">AT52/AS52*100</f>
        <v>482.04549477783678</v>
      </c>
    </row>
    <row r="53" spans="1:47" s="11" customFormat="1" ht="21" customHeight="1" x14ac:dyDescent="0.25">
      <c r="A53" s="36">
        <v>39</v>
      </c>
      <c r="B53" s="12" t="s">
        <v>74</v>
      </c>
      <c r="C53" s="12">
        <v>1</v>
      </c>
      <c r="D53" s="12">
        <v>20</v>
      </c>
      <c r="E53" s="12">
        <v>52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 t="s">
        <v>55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37" t="s">
        <v>55</v>
      </c>
      <c r="X53" s="25">
        <v>0</v>
      </c>
      <c r="Y53" s="13">
        <v>0</v>
      </c>
      <c r="Z53" s="13" t="s">
        <v>55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 t="s">
        <v>55</v>
      </c>
    </row>
    <row r="54" spans="1:47" s="11" customFormat="1" ht="21" customHeight="1" thickBot="1" x14ac:dyDescent="0.3">
      <c r="A54" s="36">
        <v>40</v>
      </c>
      <c r="B54" s="12" t="s">
        <v>75</v>
      </c>
      <c r="C54" s="12">
        <v>5</v>
      </c>
      <c r="D54" s="12">
        <v>14</v>
      </c>
      <c r="E54" s="12">
        <v>10</v>
      </c>
      <c r="F54" s="13">
        <v>115.21</v>
      </c>
      <c r="G54" s="13">
        <v>0</v>
      </c>
      <c r="H54" s="13">
        <f t="shared" si="0"/>
        <v>0</v>
      </c>
      <c r="I54" s="13">
        <v>50.62</v>
      </c>
      <c r="J54" s="13">
        <v>0</v>
      </c>
      <c r="K54" s="13">
        <v>0</v>
      </c>
      <c r="L54" s="13">
        <v>165.83</v>
      </c>
      <c r="M54" s="13">
        <v>0</v>
      </c>
      <c r="N54" s="13">
        <v>0</v>
      </c>
      <c r="O54" s="13">
        <v>5.18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171.01</v>
      </c>
      <c r="V54" s="13">
        <v>0</v>
      </c>
      <c r="W54" s="37">
        <v>0</v>
      </c>
      <c r="X54" s="25">
        <v>391</v>
      </c>
      <c r="Y54" s="13">
        <v>0</v>
      </c>
      <c r="Z54" s="13">
        <v>0</v>
      </c>
      <c r="AA54" s="13">
        <v>12.56</v>
      </c>
      <c r="AB54" s="13">
        <v>0</v>
      </c>
      <c r="AC54" s="13">
        <v>0</v>
      </c>
      <c r="AD54" s="13">
        <v>29.13</v>
      </c>
      <c r="AE54" s="13">
        <v>0</v>
      </c>
      <c r="AF54" s="13">
        <v>0</v>
      </c>
      <c r="AG54" s="13">
        <v>127.1</v>
      </c>
      <c r="AH54" s="13">
        <v>0</v>
      </c>
      <c r="AI54" s="13">
        <v>0</v>
      </c>
      <c r="AJ54" s="13">
        <v>0.11</v>
      </c>
      <c r="AK54" s="13">
        <v>0</v>
      </c>
      <c r="AL54" s="13">
        <v>0</v>
      </c>
      <c r="AM54" s="13">
        <v>0.01</v>
      </c>
      <c r="AN54" s="13">
        <v>0</v>
      </c>
      <c r="AO54" s="13">
        <v>0</v>
      </c>
      <c r="AP54" s="13">
        <v>6.99</v>
      </c>
      <c r="AQ54" s="13">
        <v>0</v>
      </c>
      <c r="AR54" s="13">
        <v>0</v>
      </c>
      <c r="AS54" s="13">
        <v>737.91</v>
      </c>
      <c r="AT54" s="13">
        <v>0</v>
      </c>
      <c r="AU54" s="13">
        <v>0</v>
      </c>
    </row>
    <row r="55" spans="1:47" s="20" customFormat="1" ht="21" customHeight="1" thickBot="1" x14ac:dyDescent="0.3">
      <c r="A55" s="16"/>
      <c r="B55" s="17" t="s">
        <v>76</v>
      </c>
      <c r="C55" s="17">
        <v>6</v>
      </c>
      <c r="D55" s="17">
        <v>34</v>
      </c>
      <c r="E55" s="17">
        <v>62</v>
      </c>
      <c r="F55" s="18">
        <f>SUM(F53:F54)</f>
        <v>115.21</v>
      </c>
      <c r="G55" s="18">
        <f>SUM(G53:G54)</f>
        <v>0</v>
      </c>
      <c r="H55" s="18">
        <f t="shared" si="0"/>
        <v>0</v>
      </c>
      <c r="I55" s="18">
        <f t="shared" ref="I55:J55" si="196">SUM(I53:I54)</f>
        <v>50.62</v>
      </c>
      <c r="J55" s="18">
        <f t="shared" si="196"/>
        <v>0</v>
      </c>
      <c r="K55" s="18">
        <f t="shared" ref="K55:K56" si="197">J55/I55*100</f>
        <v>0</v>
      </c>
      <c r="L55" s="18">
        <f t="shared" ref="L55:M55" si="198">SUM(L53:L54)</f>
        <v>165.83</v>
      </c>
      <c r="M55" s="18">
        <f t="shared" si="198"/>
        <v>0</v>
      </c>
      <c r="N55" s="18">
        <f t="shared" ref="N55:N56" si="199">M55/L55*100</f>
        <v>0</v>
      </c>
      <c r="O55" s="18">
        <f t="shared" ref="O55:P55" si="200">SUM(O53:O54)</f>
        <v>5.18</v>
      </c>
      <c r="P55" s="18">
        <f t="shared" si="200"/>
        <v>0</v>
      </c>
      <c r="Q55" s="18">
        <f t="shared" ref="Q55:Q56" si="201">P55/O55*100</f>
        <v>0</v>
      </c>
      <c r="R55" s="18">
        <f t="shared" ref="R55:S55" si="202">SUM(R53:R54)</f>
        <v>0</v>
      </c>
      <c r="S55" s="18">
        <f t="shared" si="202"/>
        <v>0</v>
      </c>
      <c r="T55" s="18">
        <v>0</v>
      </c>
      <c r="U55" s="18">
        <f t="shared" ref="U55:V55" si="203">SUM(U53:U54)</f>
        <v>171.01</v>
      </c>
      <c r="V55" s="18">
        <f t="shared" si="203"/>
        <v>0</v>
      </c>
      <c r="W55" s="19">
        <f t="shared" ref="W55:W56" si="204">V55/U55*100</f>
        <v>0</v>
      </c>
      <c r="X55" s="27">
        <f t="shared" ref="X55:Y55" si="205">SUM(X53:X54)</f>
        <v>391</v>
      </c>
      <c r="Y55" s="18">
        <f t="shared" si="205"/>
        <v>0</v>
      </c>
      <c r="Z55" s="18">
        <f t="shared" ref="Z55:Z56" si="206">Y55/X55*100</f>
        <v>0</v>
      </c>
      <c r="AA55" s="18">
        <f t="shared" ref="AA55:AB55" si="207">SUM(AA53:AA54)</f>
        <v>12.56</v>
      </c>
      <c r="AB55" s="18">
        <f t="shared" si="207"/>
        <v>0</v>
      </c>
      <c r="AC55" s="18">
        <f t="shared" ref="AC55:AC56" si="208">AB55/AA55*100</f>
        <v>0</v>
      </c>
      <c r="AD55" s="18">
        <f t="shared" ref="AD55:AE55" si="209">SUM(AD53:AD54)</f>
        <v>29.13</v>
      </c>
      <c r="AE55" s="18">
        <f t="shared" si="209"/>
        <v>0</v>
      </c>
      <c r="AF55" s="18">
        <f t="shared" ref="AF55:AF56" si="210">AE55/AD55*100</f>
        <v>0</v>
      </c>
      <c r="AG55" s="18">
        <f t="shared" ref="AG55:AH55" si="211">SUM(AG53:AG54)</f>
        <v>127.1</v>
      </c>
      <c r="AH55" s="18">
        <f t="shared" si="211"/>
        <v>0</v>
      </c>
      <c r="AI55" s="18">
        <f t="shared" ref="AI55:AI56" si="212">AH55/AG55*100</f>
        <v>0</v>
      </c>
      <c r="AJ55" s="18">
        <f t="shared" ref="AJ55:AK55" si="213">SUM(AJ53:AJ54)</f>
        <v>0.11</v>
      </c>
      <c r="AK55" s="18">
        <f t="shared" si="213"/>
        <v>0</v>
      </c>
      <c r="AL55" s="18">
        <f t="shared" ref="AL55:AL56" si="214">AK55/AJ55*100</f>
        <v>0</v>
      </c>
      <c r="AM55" s="18">
        <f t="shared" ref="AM55:AN55" si="215">SUM(AM53:AM54)</f>
        <v>0.01</v>
      </c>
      <c r="AN55" s="18">
        <f t="shared" si="215"/>
        <v>0</v>
      </c>
      <c r="AO55" s="18">
        <f t="shared" ref="AO55:AO56" si="216">AN55/AM55*100</f>
        <v>0</v>
      </c>
      <c r="AP55" s="18">
        <f t="shared" ref="AP55:AQ55" si="217">SUM(AP53:AP54)</f>
        <v>6.99</v>
      </c>
      <c r="AQ55" s="18">
        <f t="shared" si="217"/>
        <v>0</v>
      </c>
      <c r="AR55" s="18">
        <f t="shared" ref="AR55:AR56" si="218">AQ55/AP55*100</f>
        <v>0</v>
      </c>
      <c r="AS55" s="18">
        <f t="shared" ref="AS55:AT55" si="219">SUM(AS53:AS54)</f>
        <v>737.91</v>
      </c>
      <c r="AT55" s="18">
        <f t="shared" si="219"/>
        <v>0</v>
      </c>
      <c r="AU55" s="19">
        <f t="shared" ref="AU55:AU56" si="220">AT55/AS55*100</f>
        <v>0</v>
      </c>
    </row>
    <row r="56" spans="1:47" s="20" customFormat="1" ht="21" customHeight="1" thickBot="1" x14ac:dyDescent="0.3">
      <c r="A56" s="16"/>
      <c r="B56" s="17" t="s">
        <v>77</v>
      </c>
      <c r="C56" s="17">
        <v>8920</v>
      </c>
      <c r="D56" s="17">
        <v>4695</v>
      </c>
      <c r="E56" s="17">
        <v>6345</v>
      </c>
      <c r="F56" s="18">
        <v>157355.53</v>
      </c>
      <c r="G56" s="18">
        <f>G42+G45+G52+G55</f>
        <v>86820.09</v>
      </c>
      <c r="H56" s="18">
        <f t="shared" si="0"/>
        <v>55.174476550013843</v>
      </c>
      <c r="I56" s="18">
        <v>33487.39</v>
      </c>
      <c r="J56" s="18">
        <f t="shared" ref="J56" si="221">J42+J45+J52+J55</f>
        <v>19383.91</v>
      </c>
      <c r="K56" s="18">
        <f t="shared" si="197"/>
        <v>57.884206562529961</v>
      </c>
      <c r="L56" s="18">
        <v>190842.92</v>
      </c>
      <c r="M56" s="18">
        <f t="shared" ref="M56" si="222">M42+M45+M52+M55</f>
        <v>106203.99999999999</v>
      </c>
      <c r="N56" s="18">
        <f t="shared" si="199"/>
        <v>55.649955471232559</v>
      </c>
      <c r="O56" s="18">
        <v>10790.97</v>
      </c>
      <c r="P56" s="18">
        <f t="shared" ref="P56" si="223">P42+P45+P52+P55</f>
        <v>1691.2799999999997</v>
      </c>
      <c r="Q56" s="18">
        <f t="shared" si="201"/>
        <v>15.673104456781919</v>
      </c>
      <c r="R56" s="18">
        <v>11077.28</v>
      </c>
      <c r="S56" s="18">
        <f t="shared" ref="S56" si="224">S42+S45+S52+S55</f>
        <v>18696.280000000002</v>
      </c>
      <c r="T56" s="18">
        <f t="shared" ref="T56" si="225">S56/R56*100</f>
        <v>168.78042263082637</v>
      </c>
      <c r="U56" s="18">
        <v>212711.17</v>
      </c>
      <c r="V56" s="18">
        <f t="shared" ref="V56" si="226">V42+V45+V52+V55</f>
        <v>126591.55999999998</v>
      </c>
      <c r="W56" s="19">
        <f t="shared" si="204"/>
        <v>59.513357949185263</v>
      </c>
      <c r="X56" s="27">
        <v>100814.91</v>
      </c>
      <c r="Y56" s="18">
        <f t="shared" ref="Y56" si="227">Y42+Y45+Y52+Y55</f>
        <v>161832.28</v>
      </c>
      <c r="Z56" s="18">
        <f t="shared" si="206"/>
        <v>160.52415262782063</v>
      </c>
      <c r="AA56" s="18">
        <v>4004.41</v>
      </c>
      <c r="AB56" s="18">
        <f t="shared" ref="AB56" si="228">AB42+AB45+AB52+AB55</f>
        <v>193.11</v>
      </c>
      <c r="AC56" s="18">
        <f t="shared" si="208"/>
        <v>4.8224332673227774</v>
      </c>
      <c r="AD56" s="18">
        <v>3372.19</v>
      </c>
      <c r="AE56" s="18">
        <f t="shared" ref="AE56" si="229">AE42+AE45+AE52+AE55</f>
        <v>592.39</v>
      </c>
      <c r="AF56" s="18">
        <f t="shared" si="210"/>
        <v>17.566922385749319</v>
      </c>
      <c r="AG56" s="18">
        <v>18459.060000000001</v>
      </c>
      <c r="AH56" s="18">
        <f t="shared" ref="AH56" si="230">AH42+AH45+AH52+AH55</f>
        <v>4430.72</v>
      </c>
      <c r="AI56" s="18">
        <f t="shared" si="212"/>
        <v>24.002955730140105</v>
      </c>
      <c r="AJ56" s="18">
        <v>2319.31</v>
      </c>
      <c r="AK56" s="18">
        <f t="shared" ref="AK56" si="231">AK42+AK45+AK52+AK55</f>
        <v>52.250000000000007</v>
      </c>
      <c r="AL56" s="18">
        <f t="shared" si="214"/>
        <v>2.2528251936998509</v>
      </c>
      <c r="AM56" s="18">
        <v>1976.24</v>
      </c>
      <c r="AN56" s="18">
        <f t="shared" ref="AN56" si="232">AN42+AN45+AN52+AN55</f>
        <v>49.75</v>
      </c>
      <c r="AO56" s="18">
        <f t="shared" si="216"/>
        <v>2.5174067926972432</v>
      </c>
      <c r="AP56" s="18">
        <v>5027.1899999999996</v>
      </c>
      <c r="AQ56" s="18">
        <f t="shared" ref="AQ56" si="233">AQ42+AQ45+AQ52+AQ55</f>
        <v>4809.0599999999986</v>
      </c>
      <c r="AR56" s="18">
        <f t="shared" si="218"/>
        <v>95.660995506435981</v>
      </c>
      <c r="AS56" s="18">
        <v>348684.48</v>
      </c>
      <c r="AT56" s="18">
        <f t="shared" ref="AT56" si="234">AT42+AT45+AT52+AT55</f>
        <v>298551.12</v>
      </c>
      <c r="AU56" s="19">
        <f t="shared" si="220"/>
        <v>85.622141828623981</v>
      </c>
    </row>
  </sheetData>
  <mergeCells count="22">
    <mergeCell ref="C4:C5"/>
    <mergeCell ref="D4:D5"/>
    <mergeCell ref="F4:H4"/>
    <mergeCell ref="AP4:AR4"/>
    <mergeCell ref="I4:K4"/>
    <mergeCell ref="L4:N4"/>
    <mergeCell ref="A2:W2"/>
    <mergeCell ref="X3:AU3"/>
    <mergeCell ref="X2:AU2"/>
    <mergeCell ref="AA4:AC4"/>
    <mergeCell ref="B4:B5"/>
    <mergeCell ref="O4:Q4"/>
    <mergeCell ref="R4:T4"/>
    <mergeCell ref="U4:W4"/>
    <mergeCell ref="X4:Z4"/>
    <mergeCell ref="A4:A5"/>
    <mergeCell ref="E4:E5"/>
    <mergeCell ref="AS4:AU4"/>
    <mergeCell ref="AD4:AF4"/>
    <mergeCell ref="AG4:AI4"/>
    <mergeCell ref="AJ4:AL4"/>
    <mergeCell ref="AM4:AO4"/>
  </mergeCells>
  <pageMargins left="0.51181102362204722" right="0.31496062992125984" top="0.74803149606299213" bottom="0" header="0.31496062992125984" footer="0"/>
  <pageSetup scale="44" fitToWidth="2" orientation="landscape" horizontalDpi="300" verticalDpi="300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ACP_Target_Achivement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 Rai</dc:creator>
  <cp:lastModifiedBy>ABC</cp:lastModifiedBy>
  <cp:lastPrinted>2024-02-17T14:26:20Z</cp:lastPrinted>
  <dcterms:created xsi:type="dcterms:W3CDTF">2016-09-17T10:40:05Z</dcterms:created>
  <dcterms:modified xsi:type="dcterms:W3CDTF">2024-02-17T14:26:36Z</dcterms:modified>
</cp:coreProperties>
</file>